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ASECNA\ASECNA 2\BLT BISSAU\DAO BISSAU\DAO BISSAU A EXPLOITER\"/>
    </mc:Choice>
  </mc:AlternateContent>
  <xr:revisionPtr revIDLastSave="0" documentId="13_ncr:81_{D1CE315B-FAFA-4090-B451-6E785DDB49C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DPGF bât,BLOC TECH &amp; TWR BISSAU" sheetId="1" r:id="rId1"/>
    <sheet name="BORDEREAUX DES PRIX FORFETAIRES" sheetId="2" r:id="rId2"/>
    <sheet name="Feuil1" sheetId="3" r:id="rId3"/>
  </sheets>
  <definedNames>
    <definedName name="_Toc343076189" localSheetId="2">Feuil1!$A$1</definedName>
    <definedName name="_Toc440969615" localSheetId="0">'DPGF bât,BLOC TECH &amp; TWR BISSAU'!$B$113</definedName>
    <definedName name="_Toc440969640" localSheetId="0">'DPGF bât,BLOC TECH &amp; TWR BISSAU'!$B$342</definedName>
    <definedName name="_Toc440969649" localSheetId="0">'DPGF bât,BLOC TECH &amp; TWR BISSAU'!$B$370</definedName>
    <definedName name="_Toc440969683" localSheetId="0">'DPGF bât,BLOC TECH &amp; TWR BISSAU'!$B$465</definedName>
    <definedName name="_Toc440969684" localSheetId="0">'DPGF bât,BLOC TECH &amp; TWR BISSAU'!$B$469</definedName>
    <definedName name="_Toc440978287" localSheetId="2">Feuil1!$A$56</definedName>
    <definedName name="_xlnm.Print_Titles" localSheetId="1">'BORDEREAUX DES PRIX FORFETAIRES'!$3:$4</definedName>
    <definedName name="_xlnm.Print_Titles" localSheetId="0">'DPGF bât,BLOC TECH &amp; TWR BISSAU'!$3:$4</definedName>
    <definedName name="Z_437051D5_7A3D_4C86_A548_5BF5EE6C989B_.wvu.PrintArea" localSheetId="0" hidden="1">'DPGF bât,BLOC TECH &amp; TWR BISSAU'!$A$1:$F$553</definedName>
    <definedName name="Z_437051D5_7A3D_4C86_A548_5BF5EE6C989B_.wvu.PrintTitles" localSheetId="1" hidden="1">'BORDEREAUX DES PRIX FORFETAIRES'!$3:$4</definedName>
    <definedName name="Z_437051D5_7A3D_4C86_A548_5BF5EE6C989B_.wvu.PrintTitles" localSheetId="0" hidden="1">'DPGF bât,BLOC TECH &amp; TWR BISSAU'!$3:$4</definedName>
    <definedName name="Z_437051D5_7A3D_4C86_A548_5BF5EE6C989B_.wvu.Rows" localSheetId="0" hidden="1">'DPGF bât,BLOC TECH &amp; TWR BISSAU'!$448:$448,'DPGF bât,BLOC TECH &amp; TWR BISSAU'!$483:$483</definedName>
    <definedName name="Z_7E80FBDC_0520_4531_863D_BD60E3BA3725_.wvu.PrintArea" localSheetId="1" hidden="1">'BORDEREAUX DES PRIX FORFETAIRES'!$A$1:$E$478</definedName>
    <definedName name="Z_7E80FBDC_0520_4531_863D_BD60E3BA3725_.wvu.PrintArea" localSheetId="0" hidden="1">'DPGF bât,BLOC TECH &amp; TWR BISSAU'!$A$1:$F$553</definedName>
    <definedName name="Z_7E80FBDC_0520_4531_863D_BD60E3BA3725_.wvu.PrintTitles" localSheetId="1" hidden="1">'BORDEREAUX DES PRIX FORFETAIRES'!$3:$4</definedName>
    <definedName name="Z_7E80FBDC_0520_4531_863D_BD60E3BA3725_.wvu.PrintTitles" localSheetId="0" hidden="1">'DPGF bât,BLOC TECH &amp; TWR BISSAU'!$3:$4</definedName>
    <definedName name="Z_7E80FBDC_0520_4531_863D_BD60E3BA3725_.wvu.Rows" localSheetId="0" hidden="1">'DPGF bât,BLOC TECH &amp; TWR BISSAU'!$448:$448,'DPGF bât,BLOC TECH &amp; TWR BISSAU'!$483:$483</definedName>
    <definedName name="Z_CDF92ED6_EDFB_4BB0_ACE7_81B895B8669C_.wvu.PrintArea" localSheetId="0" hidden="1">'DPGF bât,BLOC TECH &amp; TWR BISSAU'!$A$1:$F$553</definedName>
    <definedName name="Z_CDF92ED6_EDFB_4BB0_ACE7_81B895B8669C_.wvu.PrintTitles" localSheetId="1" hidden="1">'BORDEREAUX DES PRIX FORFETAIRES'!$3:$4</definedName>
    <definedName name="Z_CDF92ED6_EDFB_4BB0_ACE7_81B895B8669C_.wvu.PrintTitles" localSheetId="0" hidden="1">'DPGF bât,BLOC TECH &amp; TWR BISSAU'!$3:$4</definedName>
    <definedName name="Z_CDF92ED6_EDFB_4BB0_ACE7_81B895B8669C_.wvu.Rows" localSheetId="0" hidden="1">'DPGF bât,BLOC TECH &amp; TWR BISSAU'!$448:$448,'DPGF bât,BLOC TECH &amp; TWR BISSAU'!$483:$483</definedName>
    <definedName name="_xlnm.Print_Area" localSheetId="0">'DPGF bât,BLOC TECH &amp; TWR BISSAU'!$A$1:$F$553</definedName>
  </definedNames>
  <calcPr calcId="191029"/>
  <customWorkbookViews>
    <customWorkbookView name="DIOP Semou - Affichage personnalisé" guid="{CDF92ED6-EDFB-4BB0-ACE7-81B895B8669C}" mergeInterval="0" personalView="1" maximized="1" xWindow="-8" yWindow="-8" windowWidth="1936" windowHeight="1056" activeSheetId="2"/>
    <customWorkbookView name="Seydou A. DIAKITE - Affichage personnalisé" guid="{437051D5-7A3D-4C86-A548-5BF5EE6C989B}" mergeInterval="0" personalView="1" maximized="1" xWindow="-8" yWindow="-8" windowWidth="1936" windowHeight="1096" activeSheetId="1"/>
    <customWorkbookView name="DIAKITE Seydou Amadou - Affichage personnalisé" guid="{7E80FBDC-0520-4531-863D-BD60E3BA3725}" mergeInterval="0" personalView="1" maximized="1" xWindow="-8" yWindow="-8" windowWidth="2576" windowHeight="157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3" i="1" l="1"/>
  <c r="D50" i="1"/>
  <c r="D10" i="1"/>
  <c r="D11" i="1"/>
  <c r="G438" i="1" l="1"/>
  <c r="G314" i="1" l="1"/>
  <c r="G317" i="1"/>
  <c r="G12" i="1"/>
  <c r="G33" i="1"/>
  <c r="G21" i="1" s="1"/>
  <c r="G9" i="1"/>
  <c r="G15" i="1" s="1"/>
  <c r="G8" i="1"/>
  <c r="G14" i="1"/>
  <c r="G29" i="1"/>
  <c r="G11" i="1" s="1"/>
  <c r="G27" i="1"/>
  <c r="G24" i="1"/>
  <c r="G20" i="1" l="1"/>
  <c r="G30" i="1"/>
  <c r="G31" i="1" s="1"/>
  <c r="D62" i="1"/>
  <c r="D40" i="1"/>
  <c r="D39" i="1"/>
  <c r="D33" i="1"/>
  <c r="D32" i="1"/>
  <c r="D1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CAMARA Yacouba</author>
  </authors>
  <commentList>
    <comment ref="D50" authorId="0" guid="{A3188ABC-A1C0-41A7-BBA5-DE14E5D0CAFF}" shapeId="0" xr:uid="{00000000-0006-0000-0000-000001000000}">
      <text>
        <r>
          <rPr>
            <b/>
            <sz val="9"/>
            <color indexed="81"/>
            <rFont val="Tahoma"/>
            <family val="2"/>
          </rPr>
          <t>CAMARA Yacouba:</t>
        </r>
        <r>
          <rPr>
            <sz val="9"/>
            <color indexed="81"/>
            <rFont val="Tahoma"/>
            <family val="2"/>
          </rPr>
          <t xml:space="preserve">
attention</t>
        </r>
      </text>
    </comment>
    <comment ref="D56" authorId="0" guid="{57238B23-1C34-4C5C-9087-8342F694A3E4}" shapeId="0" xr:uid="{00000000-0006-0000-0000-000002000000}">
      <text>
        <r>
          <rPr>
            <b/>
            <sz val="9"/>
            <color indexed="81"/>
            <rFont val="Tahoma"/>
            <family val="2"/>
          </rPr>
          <t>CAMARA Yacouba:</t>
        </r>
        <r>
          <rPr>
            <sz val="9"/>
            <color indexed="81"/>
            <rFont val="Tahoma"/>
            <family val="2"/>
          </rPr>
          <t xml:space="preserve">
A vérifier</t>
        </r>
      </text>
    </comment>
  </commentList>
</comments>
</file>

<file path=xl/sharedStrings.xml><?xml version="1.0" encoding="utf-8"?>
<sst xmlns="http://schemas.openxmlformats.org/spreadsheetml/2006/main" count="2303" uniqueCount="805">
  <si>
    <t>N°</t>
  </si>
  <si>
    <t>Désignation des ouvrages</t>
  </si>
  <si>
    <t>TERRASSEMENT</t>
  </si>
  <si>
    <t>F</t>
  </si>
  <si>
    <t>m3</t>
  </si>
  <si>
    <t>TOTAL  TERRASSEMENT</t>
  </si>
  <si>
    <t>BETONS</t>
  </si>
  <si>
    <t>m²</t>
  </si>
  <si>
    <t>TOTAL BETON</t>
  </si>
  <si>
    <t>MACONNERIE -ENDUITS</t>
  </si>
  <si>
    <t>*Crépis d'égalisation dosé à 350 pour support</t>
  </si>
  <si>
    <t>TOTAL  MACONNERIES-ENDUITS</t>
  </si>
  <si>
    <t>ASSAINISSEMENT</t>
  </si>
  <si>
    <t>Ensemble septique 30 usagers</t>
  </si>
  <si>
    <t>TOTAL ASSAINISSEMENT</t>
  </si>
  <si>
    <t>DIVERS</t>
  </si>
  <si>
    <t>ml</t>
  </si>
  <si>
    <t>TOTAL DIVERS</t>
  </si>
  <si>
    <t>TOTAL LOT 2</t>
  </si>
  <si>
    <t>LOT 3 - REVETEMENT SOLS ET MURS</t>
  </si>
  <si>
    <t>TOTAL LOT 3</t>
  </si>
  <si>
    <t>PM</t>
  </si>
  <si>
    <t>TOTAL LOT 4</t>
  </si>
  <si>
    <t>TOTAL LOT 5</t>
  </si>
  <si>
    <t>ens</t>
  </si>
  <si>
    <t>Vasque à encastrer</t>
  </si>
  <si>
    <t>Distributeur de papier hygiénique</t>
  </si>
  <si>
    <t>Patère à deux têtes en laiton chromé</t>
  </si>
  <si>
    <t>Tablette de lavabo en porcelaine</t>
  </si>
  <si>
    <t>TOTAL LOT 12</t>
  </si>
  <si>
    <t>TOTAL GENERAL HT</t>
  </si>
  <si>
    <t>Unt.</t>
  </si>
  <si>
    <t>Qt.</t>
  </si>
  <si>
    <t>P. Unitaire</t>
  </si>
  <si>
    <t>P. TOTAL</t>
  </si>
  <si>
    <t>HT / HD</t>
  </si>
  <si>
    <t>en place plate-forme</t>
  </si>
  <si>
    <t>Béton de propreté dosé à 200 sous semelles et</t>
  </si>
  <si>
    <t>sous soubassement</t>
  </si>
  <si>
    <t xml:space="preserve">y compris ferraillage, coffrage et toutes sujétions </t>
  </si>
  <si>
    <t xml:space="preserve">Béton banché dosé à 350 y compris ferraillage, </t>
  </si>
  <si>
    <t>coffrage et toutes sujétions pour soubassement</t>
  </si>
  <si>
    <t>Béton pour forme de dallage dosé à 300 y compris</t>
  </si>
  <si>
    <t>coffrage et toutes sujétions</t>
  </si>
  <si>
    <t xml:space="preserve">table de compression, ferraillage, coffrage et toutes </t>
  </si>
  <si>
    <t>sujétions</t>
  </si>
  <si>
    <t>*Maçonnerie en agglos creux de 0,15 pour élevation</t>
  </si>
  <si>
    <t xml:space="preserve">carreaux faïence </t>
  </si>
  <si>
    <t>*Enduits ordinaires intérieurs verticaux et horizontaux</t>
  </si>
  <si>
    <t>au mortier de ciment dosé à 350</t>
  </si>
  <si>
    <t>*Enduits ordinaires extérieurs verticaux et horizontaux au</t>
  </si>
  <si>
    <t>mortier de ciment dosé à 400 additionné de produit hydrofuge</t>
  </si>
  <si>
    <t>Chape ciment  incorporée</t>
  </si>
  <si>
    <t xml:space="preserve">Canalisation en PVC pour évacuation eaux usées et </t>
  </si>
  <si>
    <t>eaux vannes y compris raccordement aux  fosses septiques</t>
  </si>
  <si>
    <t>U</t>
  </si>
  <si>
    <t>Puits perdus diamètre 2,00 - prof. :  3,00</t>
  </si>
  <si>
    <t xml:space="preserve">*Calfeutrement de bâtis </t>
  </si>
  <si>
    <t>Fourreautage électricité, téléphone, conditionnement d'air,</t>
  </si>
  <si>
    <t>réseau de détection incendie</t>
  </si>
  <si>
    <t xml:space="preserve">Exécution de scellements </t>
  </si>
  <si>
    <t xml:space="preserve">Joint de raccordement </t>
  </si>
  <si>
    <t>LOT 2 - ETANCHEITE</t>
  </si>
  <si>
    <t>Forme de pente en béton dosé à 300</t>
  </si>
  <si>
    <t>Complexe isolation étanchéité</t>
  </si>
  <si>
    <t>Relevé d'étanchéité cf. détails acrotère</t>
  </si>
  <si>
    <t>Naissance de descentes d'eaux pluviales</t>
  </si>
  <si>
    <t>Solins de protection des relevés</t>
  </si>
  <si>
    <t>LOT 5 -  MENUISERIES METALLIQUES</t>
  </si>
  <si>
    <t>* Bloc autonome d'ambiance de 360 lumens</t>
  </si>
  <si>
    <t>* Interrupteur double allumage (DA)</t>
  </si>
  <si>
    <t xml:space="preserve">* Dismatic pour climatiseur </t>
  </si>
  <si>
    <t>CONDITIONNEMENT D'AIR</t>
  </si>
  <si>
    <t>* Split system 1,5 cv</t>
  </si>
  <si>
    <t>* Split systm 2 cv</t>
  </si>
  <si>
    <t>* Split system 3 cv</t>
  </si>
  <si>
    <t>CIRCUITS</t>
  </si>
  <si>
    <t>a) coffrets secouru et non secouru y compris protection circuit</t>
  </si>
  <si>
    <t xml:space="preserve">c) réseau de terre intérieurs </t>
  </si>
  <si>
    <t>TOTAL  LOT  7</t>
  </si>
  <si>
    <t xml:space="preserve">acrylique sur enduit lisse </t>
  </si>
  <si>
    <t xml:space="preserve"> * murs au-dessus des carreaux faïence et plafonds toilettes</t>
  </si>
  <si>
    <t>Peinture laque glycérophtalique sur menuiseries bois</t>
  </si>
  <si>
    <t>Peinture laque glycérophtalique sur menuiseries métallique</t>
  </si>
  <si>
    <t>Matériel de détection incendie</t>
  </si>
  <si>
    <t>Matériel de première intervention</t>
  </si>
  <si>
    <t xml:space="preserve"> - Extincteur C02 de 2 kg</t>
  </si>
  <si>
    <t>TOTAL LOT  14</t>
  </si>
  <si>
    <t>TOTAL LOT 17</t>
  </si>
  <si>
    <t>TOTAL LOT 19</t>
  </si>
  <si>
    <t xml:space="preserve"> </t>
  </si>
  <si>
    <t>TOTAL GENERAL TTC</t>
  </si>
  <si>
    <t xml:space="preserve">                 RECAPITULATION GENERALE</t>
  </si>
  <si>
    <t>LOT N°</t>
  </si>
  <si>
    <t xml:space="preserve">                           DESIGNATIONS</t>
  </si>
  <si>
    <t xml:space="preserve">         MONTANTS FCFA</t>
  </si>
  <si>
    <t>LOT 1</t>
  </si>
  <si>
    <t>GROS - ŒUVRE .................................</t>
  </si>
  <si>
    <t>LOT 2</t>
  </si>
  <si>
    <t>ETANCHEITE.........................................</t>
  </si>
  <si>
    <t>LOT 3</t>
  </si>
  <si>
    <t>LOT 4</t>
  </si>
  <si>
    <t>LOT 5</t>
  </si>
  <si>
    <t>MENUISERIES METALLIQUES........................</t>
  </si>
  <si>
    <t>LOT 6</t>
  </si>
  <si>
    <t>MENUISERIES  BOIS......................................</t>
  </si>
  <si>
    <t>LOT 7</t>
  </si>
  <si>
    <t>LOT 8</t>
  </si>
  <si>
    <t>LOT 9</t>
  </si>
  <si>
    <t>LOT 10</t>
  </si>
  <si>
    <t>LOT 11</t>
  </si>
  <si>
    <t>LOT 12</t>
  </si>
  <si>
    <t>LOT 13</t>
  </si>
  <si>
    <t>LOT 14</t>
  </si>
  <si>
    <t>LOT 15</t>
  </si>
  <si>
    <t>LOT 16</t>
  </si>
  <si>
    <t>LOT 17</t>
  </si>
  <si>
    <t>LOT18</t>
  </si>
  <si>
    <t>LOT19</t>
  </si>
  <si>
    <t>TOTAL GENERAL  HT</t>
  </si>
  <si>
    <t>=</t>
  </si>
  <si>
    <t xml:space="preserve">TOTAL GENERAL  TTC </t>
  </si>
  <si>
    <t xml:space="preserve">Remblais ordinaires </t>
  </si>
  <si>
    <t>Remblais en sable d'apport</t>
  </si>
  <si>
    <t>Transport en camion</t>
  </si>
  <si>
    <t>Tapis brosse</t>
  </si>
  <si>
    <t>LOT 6 - MENUISERIES BOIS</t>
  </si>
  <si>
    <t>* Interrupteur simple allumage</t>
  </si>
  <si>
    <t>Goulottes</t>
  </si>
  <si>
    <t>TOTAL LOT  15</t>
  </si>
  <si>
    <t>LOT I - GROS ŒUVRE</t>
  </si>
  <si>
    <t>y cp ferraillage, coffrage et toutes sujétions</t>
  </si>
  <si>
    <t>*Regard de visite en BA pour EU et EV de dim. 0,60x0,60</t>
  </si>
  <si>
    <t>toutes sujétions</t>
  </si>
  <si>
    <t xml:space="preserve"> - Extincteur à eau muillante de 9 l</t>
  </si>
  <si>
    <t>et toutes sujétions cf détails</t>
  </si>
  <si>
    <t>* Interrupteur va et viens</t>
  </si>
  <si>
    <t>* Télérupteur (bouton poussoir lumineux)</t>
  </si>
  <si>
    <t xml:space="preserve">Faux plafond Armstrong tel que décrit au CPTP, </t>
  </si>
  <si>
    <t>Sièges visiteurs</t>
  </si>
  <si>
    <t>Rayonnage</t>
  </si>
  <si>
    <t>Plancher en dalle pleine dosé à 350 y compris ferraillage,</t>
  </si>
  <si>
    <t>*Maçonnerie en agglos pleins de 0,20 pour soubassement</t>
  </si>
  <si>
    <t>*Maçonnerie en agglos creux de 0,10 pour élevation</t>
  </si>
  <si>
    <t>Etanchéité type ELASTOPHENE FLAM 25 AR (toilettes Etage)</t>
  </si>
  <si>
    <t>TOTAL LOT 1 GROS-ŒUVRE</t>
  </si>
  <si>
    <t xml:space="preserve">Peinture extérieure </t>
  </si>
  <si>
    <t xml:space="preserve">canalisation EP et raccordement vers avaloirs, </t>
  </si>
  <si>
    <t>Réseau d'alimentation à partir du regard de branchement en PEXALU</t>
  </si>
  <si>
    <t>A/ pour le bâtiment:</t>
  </si>
  <si>
    <t>B/ pour une borne incendie</t>
  </si>
  <si>
    <t>Réseaux d'évacuation des eaux usées et eaux vannes</t>
  </si>
  <si>
    <t xml:space="preserve">Réseaux d'évacuation des eaux pluviales </t>
  </si>
  <si>
    <t>Ensemble cuvette-réservoir</t>
  </si>
  <si>
    <t>Lavabos sur colonne</t>
  </si>
  <si>
    <t>Pour mémoire</t>
  </si>
  <si>
    <t>Receveur de douche</t>
  </si>
  <si>
    <t>Porte serviettes chromé à deux barres</t>
  </si>
  <si>
    <t xml:space="preserve">   * Distributeur JUMBO ABS blanc</t>
  </si>
  <si>
    <t xml:space="preserve">   * Distributeur Modèle "en rouleau" avec axe plastique avec rabat à ressort en métal chromé</t>
  </si>
  <si>
    <t>Porte-savons en porcelaine</t>
  </si>
  <si>
    <t>Urinoir en porcelaine</t>
  </si>
  <si>
    <t>Robinet d'incendie armé</t>
  </si>
  <si>
    <t>Groupe de surpression avec réserve d'eau et  de deux électropompes</t>
  </si>
  <si>
    <t>Chauffe-eau électrique de 75 l</t>
  </si>
  <si>
    <t>Siphon de sol</t>
  </si>
  <si>
    <t>Caniveaux</t>
  </si>
  <si>
    <t xml:space="preserve">Feuillures pour caniveaux  et plancher technique </t>
  </si>
  <si>
    <t>Revêtement en brique de verre et claustras</t>
  </si>
  <si>
    <t>claustras</t>
  </si>
  <si>
    <t>Porte Extérieure en alu à vitrer  avec barreaudage en aluminium</t>
  </si>
  <si>
    <t>Tableau d’affichage: 2,10 x 1,20 m</t>
  </si>
  <si>
    <t>APPAREILS  ET  EQUIPEMENTS  DIVERS</t>
  </si>
  <si>
    <t>OBSTA H.I. / S.T.I</t>
  </si>
  <si>
    <t>ECODISC MONOSPACE KONE – PW06/10 – 19 GAB 50 14 K</t>
  </si>
  <si>
    <t>Mobilier de bureau de 1,40 x 0,70 avec retour informatique</t>
  </si>
  <si>
    <t>Sièges de bureaux</t>
  </si>
  <si>
    <t>Mobilier de classement</t>
  </si>
  <si>
    <t>Armoires-vestiaires monobloc</t>
  </si>
  <si>
    <t>Etablis d'électriciens de marque MANUTAN ou équivalent</t>
  </si>
  <si>
    <t>Armoire polyvalente pour outillage y compris crochets</t>
  </si>
  <si>
    <t>Armoires de sécours</t>
  </si>
  <si>
    <t>Ensemble lit+matélas de 0,90x2,00</t>
  </si>
  <si>
    <t>Tabourets d'atéliers</t>
  </si>
  <si>
    <t>Armoire de rangement bas</t>
  </si>
  <si>
    <t>Armoire d'entretien / vestiaire métallique</t>
  </si>
  <si>
    <t>Fontaine d'eau froide / eau chaude</t>
  </si>
  <si>
    <t>Tableau d'art</t>
  </si>
  <si>
    <t>Chevalet de conférence</t>
  </si>
  <si>
    <t>Cendrier / poubelles en ABS 30 litres</t>
  </si>
  <si>
    <t>Enseigne lumineuse intitulée "BLOC TECHNIQUE" avec logo ASECNA</t>
  </si>
  <si>
    <t>Porte Alu  coupe feu à un ventail de 0,90 x 2,20    (PCF1)</t>
  </si>
  <si>
    <t xml:space="preserve">Ensemble intérieur en chassis mixte et alu à vitrer  </t>
  </si>
  <si>
    <t>MS1</t>
  </si>
  <si>
    <t>MS2</t>
  </si>
  <si>
    <t>Stores californiens comme décrit dans le CPTP</t>
  </si>
  <si>
    <t xml:space="preserve">Grille de protection de fenêtre </t>
  </si>
  <si>
    <t xml:space="preserve">Couverture de caniveaux  toutes largeurs </t>
  </si>
  <si>
    <t xml:space="preserve">Trappes sur chambre de lovage   </t>
  </si>
  <si>
    <t>Béton pour semelles</t>
  </si>
  <si>
    <t>Béton pour radier</t>
  </si>
  <si>
    <t>Béton pour bêche</t>
  </si>
  <si>
    <t>Béton pour voiles</t>
  </si>
  <si>
    <t>Béton pour accrotére</t>
  </si>
  <si>
    <t>Béton pour linteaux</t>
  </si>
  <si>
    <t>Béton pour dalle pleine de 20 (plancher haut Fût SV)</t>
  </si>
  <si>
    <t>Béton escaliers (tour et bloc)</t>
  </si>
  <si>
    <t>Plancher en corps creux de 16+4</t>
  </si>
  <si>
    <t>1.2.a</t>
  </si>
  <si>
    <t>1.2.b</t>
  </si>
  <si>
    <t>Préparation du terrain + implantation niveau et mise</t>
  </si>
  <si>
    <t>1.2.c</t>
  </si>
  <si>
    <t>Fouilles en rigoles</t>
  </si>
  <si>
    <t>Fouilles en excavation</t>
  </si>
  <si>
    <t>1.2.d</t>
  </si>
  <si>
    <t>1.2.e</t>
  </si>
  <si>
    <t>1.2.f</t>
  </si>
  <si>
    <t>1.2.g</t>
  </si>
  <si>
    <t>1.3</t>
  </si>
  <si>
    <t>1.3.b</t>
  </si>
  <si>
    <t>1.3.c</t>
  </si>
  <si>
    <t>Béton pour paillasse pour pose vasques</t>
  </si>
  <si>
    <t>1.4</t>
  </si>
  <si>
    <t>1.4.a</t>
  </si>
  <si>
    <t>1.4.c</t>
  </si>
  <si>
    <t>Enduits</t>
  </si>
  <si>
    <t>*Enduit étanche</t>
  </si>
  <si>
    <t>1.5</t>
  </si>
  <si>
    <t>1.5.a</t>
  </si>
  <si>
    <t>1.5.b</t>
  </si>
  <si>
    <t>1.5.d</t>
  </si>
  <si>
    <t>1.5.c</t>
  </si>
  <si>
    <t xml:space="preserve">Evacuation des eaux usées et eaux vannes </t>
  </si>
  <si>
    <t xml:space="preserve">Alimentation en eau en PEX-ALU pour distribution y compris Réseau incendie </t>
  </si>
  <si>
    <t xml:space="preserve"> DECOMPOSITION DU PRIX GLOBAL FORFAITAIRE</t>
  </si>
  <si>
    <t>1.4.b</t>
  </si>
  <si>
    <t>DESIGNATIONS</t>
  </si>
  <si>
    <t>UNITE</t>
  </si>
  <si>
    <t>QTE</t>
  </si>
  <si>
    <t>PU en FCFA</t>
  </si>
  <si>
    <t>MONTANT HT</t>
  </si>
  <si>
    <t>Administration réseau VDI</t>
  </si>
  <si>
    <t>Stagiaire</t>
  </si>
  <si>
    <t>Maintenance des équipements réseau</t>
  </si>
  <si>
    <t>Configuration et administration des contrôleurs et points d’accès WIFI</t>
  </si>
  <si>
    <t>Administration de l’IPBX</t>
  </si>
  <si>
    <t>Configuration et Administration NAC</t>
  </si>
  <si>
    <t>Maintenance des équipements de vidéosurveillance</t>
  </si>
  <si>
    <t>Gestion de la vidéosurveillance</t>
  </si>
  <si>
    <r>
      <t>1.1.a.1.1</t>
    </r>
    <r>
      <rPr>
        <sz val="7"/>
        <color indexed="49"/>
        <rFont val="Times New Roman"/>
        <family val="1"/>
      </rPr>
      <t xml:space="preserve">      </t>
    </r>
    <r>
      <rPr>
        <sz val="11"/>
        <color indexed="49"/>
        <rFont val="Calibri Light"/>
        <family val="2"/>
      </rPr>
      <t>Tranche ferme</t>
    </r>
  </si>
  <si>
    <r>
      <t>LOT 1.</t>
    </r>
    <r>
      <rPr>
        <b/>
        <sz val="7"/>
        <rFont val="Times New Roman"/>
        <family val="1"/>
      </rPr>
      <t xml:space="preserve">   </t>
    </r>
    <r>
      <rPr>
        <b/>
        <sz val="11"/>
        <rFont val="Calibri"/>
        <family val="2"/>
      </rPr>
      <t>CÂBLAGE ETHERNET DU BATIMENT</t>
    </r>
  </si>
  <si>
    <t>Baie Réseau complète</t>
  </si>
  <si>
    <t>Baie Serveur complète</t>
  </si>
  <si>
    <t>Coffret réseau complet</t>
  </si>
  <si>
    <r>
      <t>1.4.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</si>
  <si>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Câbles réseau FTP cat 6a installés</t>
  </si>
  <si>
    <r>
      <t>1.5.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</si>
  <si>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Goulottes de distribution installées</t>
  </si>
  <si>
    <r>
      <t>1.6.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</si>
  <si>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Goulottes de dérivation installées</t>
  </si>
  <si>
    <r>
      <t>1.7.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</si>
  <si>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Prises réseau de bureau installées</t>
  </si>
  <si>
    <r>
      <t>1.8.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</si>
  <si>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Patch RJ45/RJ45 male de 1m (y compris rechanges)</t>
  </si>
  <si>
    <r>
      <t>1.9.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</si>
  <si>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Câble de connexion RJ45/RJ45 - 5m (y compris rechanges)</t>
  </si>
  <si>
    <r>
      <t>1.10.</t>
    </r>
    <r>
      <rPr>
        <sz val="7"/>
        <color indexed="8"/>
        <rFont val="Times New Roman"/>
        <family val="1"/>
      </rPr>
      <t xml:space="preserve"> </t>
    </r>
    <r>
      <rPr>
        <sz val="11"/>
        <color indexed="8"/>
        <rFont val="Arial Narrow"/>
        <family val="2"/>
      </rPr>
      <t> </t>
    </r>
  </si>
  <si>
    <t>Prise réseau de bureau complète (rechanges)</t>
  </si>
  <si>
    <r>
      <t>1.11.</t>
    </r>
    <r>
      <rPr>
        <sz val="7"/>
        <color indexed="8"/>
        <rFont val="Times New Roman"/>
        <family val="1"/>
      </rPr>
      <t xml:space="preserve"> </t>
    </r>
    <r>
      <rPr>
        <sz val="11"/>
        <color indexed="8"/>
        <rFont val="Arial Narrow"/>
        <family val="2"/>
      </rPr>
      <t> </t>
    </r>
  </si>
  <si>
    <t>Installation et mise en service des équipements y compris les éléments actifs non fournis</t>
  </si>
  <si>
    <r>
      <t>LOT 2.</t>
    </r>
    <r>
      <rPr>
        <b/>
        <sz val="7"/>
        <rFont val="Times New Roman"/>
        <family val="1"/>
      </rPr>
      <t xml:space="preserve">   </t>
    </r>
    <r>
      <rPr>
        <b/>
        <sz val="11"/>
        <rFont val="Calibri"/>
        <family val="2"/>
      </rPr>
      <t>ELEMENTS ACTIFS DU RESEAU</t>
    </r>
  </si>
  <si>
    <t>Switch de distribution 12 ports</t>
  </si>
  <si>
    <r>
      <t>2.2.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</si>
  <si>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Switch d’accès 24 ports</t>
  </si>
  <si>
    <t>Contrôleur NAC</t>
  </si>
  <si>
    <r>
      <t>2.4.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</si>
  <si>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Installation et mise en service</t>
  </si>
  <si>
    <r>
      <t>LOT 3.</t>
    </r>
    <r>
      <rPr>
        <b/>
        <sz val="7"/>
        <rFont val="Times New Roman"/>
        <family val="1"/>
      </rPr>
      <t xml:space="preserve">   </t>
    </r>
    <r>
      <rPr>
        <b/>
        <sz val="11"/>
        <rFont val="Calibri"/>
        <family val="2"/>
      </rPr>
      <t>VIDEOSURVEILLANCE</t>
    </r>
  </si>
  <si>
    <t>Caméra IP Infrarouge  interne type POE avec détection de mouvement</t>
  </si>
  <si>
    <r>
      <t>3.2.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</si>
  <si>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Caméra IP haute définition type POE externe</t>
  </si>
  <si>
    <r>
      <t>3.3.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</si>
  <si>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PC de Contrôle vidéosurveillance</t>
  </si>
  <si>
    <r>
      <t>3.4.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</si>
  <si>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Enregistreur de données de vidéosurveillance</t>
  </si>
  <si>
    <r>
      <t>3.5.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</si>
  <si>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r>
      <t>LOT 4.</t>
    </r>
    <r>
      <rPr>
        <b/>
        <sz val="7"/>
        <rFont val="Times New Roman"/>
        <family val="1"/>
      </rPr>
      <t xml:space="preserve">   </t>
    </r>
    <r>
      <rPr>
        <b/>
        <sz val="11"/>
        <rFont val="Calibri"/>
        <family val="2"/>
      </rPr>
      <t>IPBX</t>
    </r>
  </si>
  <si>
    <t>Autocommutateur IPBX</t>
  </si>
  <si>
    <r>
      <t>4.2.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</si>
  <si>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PC de supervision de l’IPBX</t>
  </si>
  <si>
    <r>
      <t>4.3.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</si>
  <si>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Borne DECT IP POE</t>
  </si>
  <si>
    <r>
      <t>4.4.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</si>
  <si>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KIT combiné DECT IP</t>
  </si>
  <si>
    <r>
      <t>4.5.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</si>
  <si>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Combiné IP Haute gamme avec clavier AZERTY</t>
  </si>
  <si>
    <r>
      <t>4.6.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</si>
  <si>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Combiné IP Haute gamme simple</t>
  </si>
  <si>
    <r>
      <t>4.7.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</si>
  <si>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Combiné  IP Abonné</t>
  </si>
  <si>
    <r>
      <t>4.8.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</si>
  <si>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Combiné IP Opérateur (standardiste)</t>
  </si>
  <si>
    <r>
      <t>4.9.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</si>
  <si>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Téléphone IP de conférence</t>
  </si>
  <si>
    <r>
      <t>4.10.</t>
    </r>
    <r>
      <rPr>
        <sz val="7"/>
        <color indexed="8"/>
        <rFont val="Times New Roman"/>
        <family val="1"/>
      </rPr>
      <t xml:space="preserve"> </t>
    </r>
    <r>
      <rPr>
        <sz val="11"/>
        <color indexed="8"/>
        <rFont val="Arial Narrow"/>
        <family val="2"/>
      </rPr>
      <t> </t>
    </r>
  </si>
  <si>
    <t>Modules de rechange</t>
  </si>
  <si>
    <r>
      <t>4.11.</t>
    </r>
    <r>
      <rPr>
        <sz val="7"/>
        <color indexed="8"/>
        <rFont val="Times New Roman"/>
        <family val="1"/>
      </rPr>
      <t xml:space="preserve"> </t>
    </r>
    <r>
      <rPr>
        <sz val="11"/>
        <color indexed="8"/>
        <rFont val="Arial Narrow"/>
        <family val="2"/>
      </rPr>
      <t> </t>
    </r>
  </si>
  <si>
    <r>
      <t>LOT 5.</t>
    </r>
    <r>
      <rPr>
        <b/>
        <sz val="7"/>
        <rFont val="Times New Roman"/>
        <family val="1"/>
      </rPr>
      <t xml:space="preserve">   </t>
    </r>
    <r>
      <rPr>
        <b/>
        <sz val="11"/>
        <rFont val="Calibri"/>
        <family val="2"/>
      </rPr>
      <t>FORMATIONS NON CERTIFIANT</t>
    </r>
  </si>
  <si>
    <r>
      <t>5.2.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</si>
  <si>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r>
      <t>5.3.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</si>
  <si>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r>
      <t>5.4.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</si>
  <si>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r>
      <t>5.5.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</si>
  <si>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r>
      <t>5.6.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</si>
  <si>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r>
      <t>5.7.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</si>
  <si>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r>
      <t>1.1.a.1.2</t>
    </r>
    <r>
      <rPr>
        <sz val="7"/>
        <color indexed="49"/>
        <rFont val="Times New Roman"/>
        <family val="1"/>
      </rPr>
      <t xml:space="preserve">      </t>
    </r>
    <r>
      <rPr>
        <sz val="12"/>
        <color indexed="49"/>
        <rFont val="Calibri Light"/>
        <family val="2"/>
      </rPr>
      <t>Tranche optionnelle</t>
    </r>
  </si>
  <si>
    <r>
      <t>LOT 1.</t>
    </r>
    <r>
      <rPr>
        <b/>
        <sz val="7"/>
        <rFont val="Times New Roman"/>
        <family val="1"/>
      </rPr>
      <t xml:space="preserve">   </t>
    </r>
    <r>
      <rPr>
        <b/>
        <sz val="11"/>
        <rFont val="Calibri"/>
        <family val="2"/>
      </rPr>
      <t>FORMATIONS CERTIFIANT (EN OPTION)</t>
    </r>
  </si>
  <si>
    <t>Certification d’associé réseau ou équivalent pour la gestion des réseaux</t>
  </si>
  <si>
    <r>
      <t>1.2.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</si>
  <si>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Certification d’associé réseau ou équivalent pour la gestion de la sécurité</t>
  </si>
  <si>
    <r>
      <t>1.3.</t>
    </r>
    <r>
      <rPr>
        <sz val="7"/>
        <color indexed="8"/>
        <rFont val="Times New Roman"/>
        <family val="1"/>
      </rPr>
      <t xml:space="preserve">     </t>
    </r>
    <r>
      <rPr>
        <sz val="11"/>
        <color indexed="8"/>
        <rFont val="Arial Narrow"/>
        <family val="2"/>
      </rPr>
      <t> </t>
    </r>
  </si>
  <si>
    <t>Certification Fibre Optique</t>
  </si>
  <si>
    <r>
      <t>LOT 2.</t>
    </r>
    <r>
      <rPr>
        <b/>
        <sz val="7"/>
        <rFont val="Times New Roman"/>
        <family val="1"/>
      </rPr>
      <t xml:space="preserve">   </t>
    </r>
    <r>
      <rPr>
        <b/>
        <sz val="11"/>
        <rFont val="Calibri"/>
        <family val="2"/>
      </rPr>
      <t>MAINTENANCE (EN OPTION)</t>
    </r>
  </si>
  <si>
    <t>Maintenance préventive et dépannage d’équipements</t>
  </si>
  <si>
    <t>Contrat</t>
  </si>
  <si>
    <t>1.5.e</t>
  </si>
  <si>
    <t>1.6</t>
  </si>
  <si>
    <t>1.6.a</t>
  </si>
  <si>
    <t>1.6.b</t>
  </si>
  <si>
    <t>1.6.c</t>
  </si>
  <si>
    <t>1.6.d</t>
  </si>
  <si>
    <t>Paillasses en BA ( pris en compte au 1.3.f)</t>
  </si>
  <si>
    <t>  Installation de chantier y compris panneaux de chantiers</t>
  </si>
  <si>
    <t>2.1.a</t>
  </si>
  <si>
    <t>2.2.a</t>
  </si>
  <si>
    <t>2.2.b</t>
  </si>
  <si>
    <t>2.2.c</t>
  </si>
  <si>
    <t xml:space="preserve">Protection d’étanchéité   par dallettes </t>
  </si>
  <si>
    <t>2.3</t>
  </si>
  <si>
    <t>TRAVAUX DIVERS</t>
  </si>
  <si>
    <t>2.3.a</t>
  </si>
  <si>
    <t xml:space="preserve"> Descentes d’eaux pluviales   </t>
  </si>
  <si>
    <t>2.3.b</t>
  </si>
  <si>
    <t>2.3.c</t>
  </si>
  <si>
    <t>Carreaux grès cérame vitrifié  30 x 60 de 9 mm d' épaisseur</t>
  </si>
  <si>
    <t>Carreaux grès cérame vitrifié  30 x 30 de 15 mm d' épaisseur</t>
  </si>
  <si>
    <t>Carreaux grès cérame antidérapant  30 x 60 de 9 mm d' épaisseur</t>
  </si>
  <si>
    <t>Plinthes assorties sauf toil.</t>
  </si>
  <si>
    <t>Carreaux faïence blanc 15 x 15 pour murs toilettes + espace vie+vasques</t>
  </si>
  <si>
    <t>3.2.a</t>
  </si>
  <si>
    <t>3.2.b</t>
  </si>
  <si>
    <t>3.3</t>
  </si>
  <si>
    <t>3.4.a</t>
  </si>
  <si>
    <t>couvre joint  - Barre de seuil</t>
  </si>
  <si>
    <t>_ dimensions 1,60 x 0,90</t>
  </si>
  <si>
    <t>PA1: 1,60 m x 2,20 m</t>
  </si>
  <si>
    <t>Porte Alu  coupe-feu à deux ventaux de 1,60 x 2,20    (PCF2)</t>
  </si>
  <si>
    <t>Fenêtre extérieure : 3,40 m x 1,20 m (F1)</t>
  </si>
  <si>
    <t>Fenêtre extérieure : 2,80 m x 1,20 m (F2)</t>
  </si>
  <si>
    <t>Fenêtre extérieure : 1,60 m x 1,20  m (F3)</t>
  </si>
  <si>
    <t>Fenêtre extérieure : 1,50 m x 1,20  m (F4)</t>
  </si>
  <si>
    <t>Fenêtre extérieure : 1,17 m x 1,20 m (F5)</t>
  </si>
  <si>
    <t>Fenêtre extérieure : 1,20 m x 1,20 m (F6)</t>
  </si>
  <si>
    <t>Fenêtre extérieure : 1,50 m x 0,60 m (F7)</t>
  </si>
  <si>
    <t>Fenêtre extérieure : 1,00 m x 0,60 m (F8)</t>
  </si>
  <si>
    <t>Fenêtre extérieure : 0,80 m x 0,60 m (F9)</t>
  </si>
  <si>
    <t>Fenêtre extérieure : 0,40 m x 2,20 m (F10)</t>
  </si>
  <si>
    <t>Fenêtre extérieure : 3,40 m x 0,60 m (F11)</t>
  </si>
  <si>
    <t>Fenêtre extérieure : 2,80 m x 0,60 m (F12)</t>
  </si>
  <si>
    <t>Fenêtre extérieure : 1,35 m x 0,60 m (F13)</t>
  </si>
  <si>
    <t>Ensemble Baie Fixe + Fenêtre coulissante2,80 x 2,53 m (EBF3)</t>
  </si>
  <si>
    <t>Ensemble Baie Fixe + Fenêtre coulissante 2,80 x 3,08 m (EBF2)</t>
  </si>
  <si>
    <t>Ensemble Baie Fixe + Fenêtre coulissante 2,80 x 2,79 m (EBF1)</t>
  </si>
  <si>
    <t>Ensemble Baie Fixe + Fenêtre coulissante 2,94 x 2,14 m (EBF4)</t>
  </si>
  <si>
    <t>Ensemble Baie Fixe + Fenêtre coulissante 3,03 x 2,40 m  (EBF5)</t>
  </si>
  <si>
    <t>4.2.c</t>
  </si>
  <si>
    <t>Ensemble ouverture plafonnier: 6,72 x 0,92 m (OP1)</t>
  </si>
  <si>
    <t>Ensemble ouverture plafonnier: 4,22 x 0,92 m (OP2)</t>
  </si>
  <si>
    <t>Ensemble ouverture plafonnier: 2,01 x 0,92 m (OP3)</t>
  </si>
  <si>
    <t>Ensemble ouverture plafonnier: 1,73 x 0,92 m (OP4)</t>
  </si>
  <si>
    <t>4.2.d</t>
  </si>
  <si>
    <t>4.3</t>
  </si>
  <si>
    <t>MENUISERIE INTERIEURE</t>
  </si>
  <si>
    <t>4.3.a</t>
  </si>
  <si>
    <t xml:space="preserve">CLV1: 1,17 x 3,00m </t>
  </si>
  <si>
    <t xml:space="preserve">CLV31: 1,60 x 3,00m </t>
  </si>
  <si>
    <t xml:space="preserve">CLV30: 2,93 x 3,00m </t>
  </si>
  <si>
    <t xml:space="preserve">CLV28: 1,55 x 3,00m </t>
  </si>
  <si>
    <t xml:space="preserve">CLV27: 1,78 x 3,00m </t>
  </si>
  <si>
    <t xml:space="preserve">CLV3: 2,85 x 3,00m </t>
  </si>
  <si>
    <t xml:space="preserve">CLV4: 1,43 x 3,00m </t>
  </si>
  <si>
    <t xml:space="preserve">CLV6: 4,80 x 3,00m </t>
  </si>
  <si>
    <t xml:space="preserve">CLV9: 4,27 x 3,00m </t>
  </si>
  <si>
    <t xml:space="preserve">CLV10: 0,74 x 3,00m </t>
  </si>
  <si>
    <t xml:space="preserve">CLV12: 3,40 x 3,00m </t>
  </si>
  <si>
    <t xml:space="preserve">CLV14: 2,43 x 3,00m </t>
  </si>
  <si>
    <t xml:space="preserve">CLV17: 2,40 x 3,00m </t>
  </si>
  <si>
    <t xml:space="preserve">CLV18: 0,94 x 3,00m </t>
  </si>
  <si>
    <t xml:space="preserve">CLV20: 3,87 x 3,00m </t>
  </si>
  <si>
    <t xml:space="preserve">CLV23: 2,46 x 3,00m </t>
  </si>
  <si>
    <t xml:space="preserve">CLV24: 0,52 x 3,00m </t>
  </si>
  <si>
    <t xml:space="preserve">CLV25: 1,92 x 3,00m </t>
  </si>
  <si>
    <t>CLV2: 0,90 x 3,00m avec porte de 0,90/2,20 m à un ventail</t>
  </si>
  <si>
    <t>CLV5: 1,92 x 3,00m avec porte de 0,80/2,20 m à un ventail</t>
  </si>
  <si>
    <t>CLV7: 4,80 x 3,00m avec porte de 0,80/2,20 m à un ventail</t>
  </si>
  <si>
    <t>CLV8: 3,40 x 3,00m avec porte de 1,60/2,20 m à deux ventaux</t>
  </si>
  <si>
    <t>CLV11: 3,40 x 3,00m avec porte de 0,80/2,20 m à un ventail</t>
  </si>
  <si>
    <t>CLV13: 2,43 x 3,00m avec porte de 0,80/2,20 m à un ventail</t>
  </si>
  <si>
    <t>CLV15: 4,80 x 3,00m avec porte de 0,80/2,20 m à un ventail</t>
  </si>
  <si>
    <t>CLV16: 2,80 x 3,00m avec porte de 0,80/2,20 m à un ventail</t>
  </si>
  <si>
    <t>CLV19: 2,80 x 3,00m avec porte de 0,80/2,20 m à un ventail</t>
  </si>
  <si>
    <t>CLV26: 4,80 x 3,00 m avec porte de 1,60/2,20 m à deux ventaux</t>
  </si>
  <si>
    <t>CLV21: 1,09 x 3,00m avec porte de 0,80/2,20 m à un ventail</t>
  </si>
  <si>
    <t>CLV22: 1,17 x 3,00m avec porte de 0,80/2,20 m à un ventail</t>
  </si>
  <si>
    <t xml:space="preserve">CLOP0: 4,80 x 3,00m </t>
  </si>
  <si>
    <t>CLOP1: 4,80 x 3,00m avec porte de 0,80/2,20 m à un ventail</t>
  </si>
  <si>
    <t>CLOP2: 4,80 x 3,00m avec porte de 1,60/2,20 m à deux ventaux</t>
  </si>
  <si>
    <t xml:space="preserve">CLOP3: 4,60 x 3,00m </t>
  </si>
  <si>
    <t>4.3.c</t>
  </si>
  <si>
    <t>4.3.d</t>
  </si>
  <si>
    <t>Ensemble MS1et MS2</t>
  </si>
  <si>
    <t>4.3.e</t>
  </si>
  <si>
    <t>Ens stores : 3,40 m x 1,20 m (F1)</t>
  </si>
  <si>
    <t>Ens stores : 2,80 m x 1,20 m (F2)</t>
  </si>
  <si>
    <t>Ens stores : 1,60 m x 1,20  m (F3)</t>
  </si>
  <si>
    <t>Ens stores : 1,50 m x 1,20  m (F4)</t>
  </si>
  <si>
    <t>Ens stores : 1,17 m x 1,20 m (F5)</t>
  </si>
  <si>
    <t>Ens stores : 1,20 m x 1,20 m (F6)</t>
  </si>
  <si>
    <t>Ens stores : 3,40 m x 0,60 m (F11)</t>
  </si>
  <si>
    <t>Ens stores : 2,80 m x 0,60 m (F12)</t>
  </si>
  <si>
    <t>Ens stores : 2,80 x 2,79 m (EBF1)</t>
  </si>
  <si>
    <t>Ens stores :  2,80 x 3,08 m (EBF2)</t>
  </si>
  <si>
    <t>Ens stores : 2,80 x 2,53 m (EBF3)</t>
  </si>
  <si>
    <t>Ens stores :  2,94 x 2,14 m (EBF4)</t>
  </si>
  <si>
    <t>Ens stores :  3,03 x 2,40 m  (EBF5)</t>
  </si>
  <si>
    <t>Fenêtres persiennées alu: 3,40 x 0,60 m (IAP)</t>
  </si>
  <si>
    <t>4.2.e</t>
  </si>
  <si>
    <t>Fenêtre extérieure : 1,79 m x 1,20 m (F1')</t>
  </si>
  <si>
    <t>Ens stores : 1,79 m x 1,20 m (F1')</t>
  </si>
  <si>
    <t>4.2-a</t>
  </si>
  <si>
    <t>4.2-b</t>
  </si>
  <si>
    <t>Fenêtre extérieure : 1,60 m x 0,60  m (F3')</t>
  </si>
  <si>
    <t>4.2.f</t>
  </si>
  <si>
    <t xml:space="preserve">Baie vitrée </t>
  </si>
  <si>
    <t>Ensemble baie vitrée: 5,14 x 1,80 m (BV2)</t>
  </si>
  <si>
    <t>Ensemble baie vitrée: 5,14 x 1,80 m (BV1) avec partie basse en plaque d'alu</t>
  </si>
  <si>
    <t xml:space="preserve">Garde-corps </t>
  </si>
  <si>
    <t>Garde-corps aluminium (GC1)</t>
  </si>
  <si>
    <t>Garde-corps aluminium type main-courante (GC2)</t>
  </si>
  <si>
    <t>Garde-corps aluminium avec remplissage en verre triplex(GC3)</t>
  </si>
  <si>
    <t>5.1.a</t>
  </si>
  <si>
    <t>5.1.b</t>
  </si>
  <si>
    <t>5.1.c</t>
  </si>
  <si>
    <t>5.1.d</t>
  </si>
  <si>
    <t>6.1.a</t>
  </si>
  <si>
    <t>6.1.b</t>
  </si>
  <si>
    <t>6.2.a</t>
  </si>
  <si>
    <t xml:space="preserve"> Habillage lisse-bois</t>
  </si>
  <si>
    <t>6.2.b</t>
  </si>
  <si>
    <t xml:space="preserve">Ensemble rangement haut </t>
  </si>
  <si>
    <t>Ens</t>
  </si>
  <si>
    <t>Bandeau cache lumière + lisse bois</t>
  </si>
  <si>
    <t xml:space="preserve"> 7.2</t>
  </si>
  <si>
    <t xml:space="preserve"> 7.3.a</t>
  </si>
  <si>
    <t>Luminaires de premier choix</t>
  </si>
  <si>
    <t xml:space="preserve"> 7.4</t>
  </si>
  <si>
    <t>LOT 8 - PLOMBERIE SANITAIRE</t>
  </si>
  <si>
    <t xml:space="preserve"> 7.5</t>
  </si>
  <si>
    <t xml:space="preserve"> RESEAU DE TERRE ET PROTECTION CONTRE LA FOUDRE </t>
  </si>
  <si>
    <t>Protection contre les chutes directes de la foudre y compris  paratonnerres ionisants, conducteurs de toiture et de descente pointes et tiges captrices, piquetes de terre</t>
  </si>
  <si>
    <t>8.1</t>
  </si>
  <si>
    <t>8.2</t>
  </si>
  <si>
    <t>8.3</t>
  </si>
  <si>
    <t>8.4</t>
  </si>
  <si>
    <t>8.4.a</t>
  </si>
  <si>
    <t>8.4.b</t>
  </si>
  <si>
    <t>8.4.c</t>
  </si>
  <si>
    <t>8.4.d</t>
  </si>
  <si>
    <t>8.4.e</t>
  </si>
  <si>
    <t>8.4.f</t>
  </si>
  <si>
    <t>8.4.g</t>
  </si>
  <si>
    <t>8.4.h</t>
  </si>
  <si>
    <t>8.4.t</t>
  </si>
  <si>
    <t>Ensemble cuvette-réservoir pour PMR</t>
  </si>
  <si>
    <t>Évier acier inoxydable  18/10è</t>
  </si>
  <si>
    <t>Poste d'eau(robinet de puisage) suivant plan de masse</t>
  </si>
  <si>
    <t xml:space="preserve">   ACCESSOIRES  DIVERS </t>
  </si>
  <si>
    <t>8.5</t>
  </si>
  <si>
    <t xml:space="preserve">Miroir de lavabo et  vasque </t>
  </si>
  <si>
    <t>8.5.a</t>
  </si>
  <si>
    <t>8.5.b</t>
  </si>
  <si>
    <t>8.5.c</t>
  </si>
  <si>
    <t>Distributeur d'essuie-mains Tork H3</t>
  </si>
  <si>
    <t>Sèche-mains automatique Zéphyr</t>
  </si>
  <si>
    <t>8.5.d</t>
  </si>
  <si>
    <t>8.5.e</t>
  </si>
  <si>
    <t>8.5.f</t>
  </si>
  <si>
    <t>8.5.g</t>
  </si>
  <si>
    <t>8.5.h</t>
  </si>
  <si>
    <t>TOTAL LOT 8 PLOMBERIE  SANITAIRE</t>
  </si>
  <si>
    <t>LOT 9 - PEINTURE</t>
  </si>
  <si>
    <t>9.2.b</t>
  </si>
  <si>
    <t>9.2.c</t>
  </si>
  <si>
    <t>9.2.e</t>
  </si>
  <si>
    <t>9.2.d</t>
  </si>
  <si>
    <t>9.2.f</t>
  </si>
  <si>
    <t xml:space="preserve">Vernis sur bois </t>
  </si>
  <si>
    <t>9.2.g</t>
  </si>
  <si>
    <t>Peinture anti-poussière</t>
  </si>
  <si>
    <t xml:space="preserve"> 10.3.a</t>
  </si>
  <si>
    <t xml:space="preserve"> 10.3.b</t>
  </si>
  <si>
    <t>TOTAL LOT 9</t>
  </si>
  <si>
    <t>TOTAL LOT  10</t>
  </si>
  <si>
    <t>LOT 11 - FAUX - PLAFOND</t>
  </si>
  <si>
    <t>TOTAL LOT 11</t>
  </si>
  <si>
    <t>LOT 12 - PLANCHER TECHNIQUE</t>
  </si>
  <si>
    <t>LOT 13  : CHARPENTE METALLIQUE</t>
  </si>
  <si>
    <t>TOTAL LOT  13</t>
  </si>
  <si>
    <t>LOT 14  : BALISAGE LUMINEUX</t>
  </si>
  <si>
    <t>LOT 15  : ASCENSEUR</t>
  </si>
  <si>
    <t>12.1</t>
  </si>
  <si>
    <t>16.1.a</t>
  </si>
  <si>
    <t>16.1.b</t>
  </si>
  <si>
    <t>16.1.c</t>
  </si>
  <si>
    <t>Mobilier de bureau de 1,80 x 0,70 avec retour informatique</t>
  </si>
  <si>
    <t>16.1.d</t>
  </si>
  <si>
    <t>16.2</t>
  </si>
  <si>
    <t>16.3</t>
  </si>
  <si>
    <t>16.2.a</t>
  </si>
  <si>
    <t xml:space="preserve">Armoire de rangement </t>
  </si>
  <si>
    <t>16.2.b</t>
  </si>
  <si>
    <t>16.2.c</t>
  </si>
  <si>
    <t>16.4</t>
  </si>
  <si>
    <t>16.3.a</t>
  </si>
  <si>
    <t>Ensemble tables de réunion pour 32 personnes</t>
  </si>
  <si>
    <t>Fauteuils de réunion avec accoudoirs</t>
  </si>
  <si>
    <t>Chaises avec écritoire pour salle de réunion</t>
  </si>
  <si>
    <t>Bibliothèque armoire vitrée</t>
  </si>
  <si>
    <t>Table /bar</t>
  </si>
  <si>
    <t>MOBILIER POUR SALLE DE REUNION de 50 places</t>
  </si>
  <si>
    <t>Mobilier de classement et de rangement</t>
  </si>
  <si>
    <t xml:space="preserve"> Mobilier espace de loisirs, recréation et coin café</t>
  </si>
  <si>
    <t>Mobilier de bureau</t>
  </si>
  <si>
    <t>16.1</t>
  </si>
  <si>
    <t>16.5</t>
  </si>
  <si>
    <t>16.4.a</t>
  </si>
  <si>
    <t>Tabouret bar</t>
  </si>
  <si>
    <t>Salon complet 7 places avec table basse</t>
  </si>
  <si>
    <t>16.4.c</t>
  </si>
  <si>
    <t>16.4.b</t>
  </si>
  <si>
    <t>Étagère de rangement pour Boissons</t>
  </si>
  <si>
    <t>16.4.d</t>
  </si>
  <si>
    <t>16.6</t>
  </si>
  <si>
    <t>16.7</t>
  </si>
  <si>
    <t>16.8</t>
  </si>
  <si>
    <t>PANNEAU et ecrans D’AFFICHAGE</t>
  </si>
  <si>
    <t xml:space="preserve"> Panneau d’affichage 0,90 x1,20 m</t>
  </si>
  <si>
    <t xml:space="preserve"> Panneau d’affichage 2,20 x1,20 m (Hall des équipages)</t>
  </si>
  <si>
    <t>Volet équipement</t>
  </si>
  <si>
    <t xml:space="preserve"> Écrans d’affichage 40 pouces  (A prendre en compte dans le volet équipement)</t>
  </si>
  <si>
    <t>16.9</t>
  </si>
  <si>
    <t>Fontaine d'eau potable  « ECO »</t>
  </si>
  <si>
    <t>16.10</t>
  </si>
  <si>
    <t>Réfrigerateur de 210 L</t>
  </si>
  <si>
    <t>16.11</t>
  </si>
  <si>
    <t xml:space="preserve"> Table de cuisson électrique à 4 feux + Four micro onde</t>
  </si>
  <si>
    <t>16.12</t>
  </si>
  <si>
    <t>Poste téléviseur ecran plat LED 106,68cm + Support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</si>
  <si>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</si>
  <si>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</si>
  <si>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</si>
  <si>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</si>
  <si>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</si>
  <si>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</si>
  <si>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</si>
  <si>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</si>
  <si>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</si>
  <si>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TOTAL LOT 16</t>
  </si>
  <si>
    <t>Mat pour lévage des charges depuis le sol</t>
  </si>
  <si>
    <t>LOT 17 - MAT POUR LEVAGE</t>
  </si>
  <si>
    <t>Revêtement Alucobond</t>
  </si>
  <si>
    <t>LOT 4 - MENUISERIES  ALUMINIUM</t>
  </si>
  <si>
    <t>REVETEMENTS SOLS ET MURS.......................</t>
  </si>
  <si>
    <t>MENUISERIES ALUMINIUM............................</t>
  </si>
  <si>
    <t>CHARPENTE METALLIQUE……………………..</t>
  </si>
  <si>
    <t>BALISAGE LUMINEUX …………………………..</t>
  </si>
  <si>
    <t>MAT POUR LEVAGE…………………………….</t>
  </si>
  <si>
    <t>POSTE DE CONTRÔLE…………………………..</t>
  </si>
  <si>
    <t>MOBILIERS ……………………………………….</t>
  </si>
  <si>
    <t>ASCENSEUR………………………..……………..</t>
  </si>
  <si>
    <t>PLANCHER TECHNIQUE..................................</t>
  </si>
  <si>
    <t>FAUX - PLAFONDS...........................................</t>
  </si>
  <si>
    <t>PROTECTION INCENDIE..................................</t>
  </si>
  <si>
    <t>PEINTURE.........................................................</t>
  </si>
  <si>
    <t>PLOMBERIE SANITAIRE...................................</t>
  </si>
  <si>
    <t>7. ELECTRICITE COURANT FORT / COURANT FAIBLE / CLIMATISATION PROTECTION CONTRE LA FOUDRE…………………………………………….</t>
  </si>
  <si>
    <t xml:space="preserve">Chambre de lovage de dim. 2,00 x 2,00 prof. 1.20 y compris </t>
  </si>
  <si>
    <t>11.1</t>
  </si>
  <si>
    <t>* Bloc autonome d'éclairage de sécurité de 60 lumens</t>
  </si>
  <si>
    <t>brique de verre</t>
  </si>
  <si>
    <t>* Béton armé dosé à 350 pour tous elements de la structure</t>
  </si>
  <si>
    <t>Béton pour poutres et longrines</t>
  </si>
  <si>
    <t>Béton pour poteaux (et amorces poteaux)</t>
  </si>
  <si>
    <t>ferraillage en HA 6 quadrillage 25x25 (ep = 13 cm)</t>
  </si>
  <si>
    <t>Autres ouvrages en béton</t>
  </si>
  <si>
    <t xml:space="preserve"> auvents, appuis de fenêtre, jardiniére  </t>
  </si>
  <si>
    <t>Béton pour marches d'accés, chaperons et rampes (15cm)</t>
  </si>
  <si>
    <t xml:space="preserve">Plancher à corps creux  y compris poutrelles,  et dalle pleine </t>
  </si>
  <si>
    <t>Béton pour dalle pleine de 14 (bloc+fût)</t>
  </si>
  <si>
    <t>Béton pour dalle pleine de 18 (bloc+fût)</t>
  </si>
  <si>
    <t>*Maçonnerie en agglos creux de 0,20 pour élevation</t>
  </si>
  <si>
    <t>FF</t>
  </si>
  <si>
    <t>Poste de garde y compris toutes sujétions</t>
  </si>
  <si>
    <t>Guérite tel que décrit et dessiné au plan A 130 y compris toutes sujétions</t>
  </si>
  <si>
    <r>
      <t xml:space="preserve"> </t>
    </r>
    <r>
      <rPr>
        <sz val="10"/>
        <rFont val="Arial"/>
        <family val="2"/>
      </rPr>
      <t xml:space="preserve">- Peinture intérieure (locaux secs) mate à dispersion copolymère </t>
    </r>
  </si>
  <si>
    <r>
      <t xml:space="preserve"> </t>
    </r>
    <r>
      <rPr>
        <sz val="10"/>
        <rFont val="Arial"/>
        <family val="2"/>
      </rPr>
      <t>- Peinture intérieure (locaux humides)</t>
    </r>
  </si>
  <si>
    <t>en chiffre</t>
  </si>
  <si>
    <t>en toute lettre</t>
  </si>
  <si>
    <t>Fenêtre extérieure : 2,35 m x 0,60 m (F14)</t>
  </si>
  <si>
    <t>PAB: 1,60 x 2,20 m</t>
  </si>
  <si>
    <t>PAB1: 3,60 x 2,20 m dont deux tiercés vitrées de 0,5 m chacune</t>
  </si>
  <si>
    <t xml:space="preserve">sur fenêtre F1 de dimensions 3,40 x 1,40 </t>
  </si>
  <si>
    <t>sur fenêtre F2 de dimensions 2,80 x 1,40</t>
  </si>
  <si>
    <t>sur fenêtre F3 de dimensions 1,60 x 1,40</t>
  </si>
  <si>
    <t>sur fenêtre F4 de dimensions 1,60 x 0,60</t>
  </si>
  <si>
    <t>sur fenêtre F5 de dimensions 1,17 x 1,40</t>
  </si>
  <si>
    <t>sur fenêtre F6 de dimensions 1,20 x 1,40</t>
  </si>
  <si>
    <t>sur fenêtre F7 de dimensions 1,50 x 0,60</t>
  </si>
  <si>
    <t>sur fenêtre F8 de dimensions 1,00 x 0,60</t>
  </si>
  <si>
    <t>sur fenêtre F9 de dimensions 0,80 x 0,60</t>
  </si>
  <si>
    <t>sur fenêtre F10 de dimensions 0,40 x 2,20</t>
  </si>
  <si>
    <t>sur fenêtre F11 de dimensions 3,40 x 0,60</t>
  </si>
  <si>
    <t>sur fenêtre F12 de dimensions 2,80 x 0,60</t>
  </si>
  <si>
    <t>sur fenêtre F13 de dimensions 1,35 x 0,60</t>
  </si>
  <si>
    <t>Sur Ensemble Baie Fixe + Fenêtre coulissante 2,80 x 2,79 m (EBF1)</t>
  </si>
  <si>
    <t>Sur Ensemble Baie Fixe + Fenêtre coulissante 2,80 x 3,08 m (EBF2)</t>
  </si>
  <si>
    <t>Sur Ensemble Baie Fixe + Fenêtre coulissante2,80 x 2,53 m (EBF3)</t>
  </si>
  <si>
    <t>Sur Ensemble Baie Fixe + Fenêtre coulissante 2,94 x 2,14 m (EBF4)</t>
  </si>
  <si>
    <t>Sur Ensemble Baie Fixe + Fenêtre coulissante 3,03 x 2,40 m  (EBF5)</t>
  </si>
  <si>
    <t>LOT 7 -  ELECTRICITE COURANT FORT / CLIMATISATION /PROTECTION CONTRE LA FOUDRE ;</t>
  </si>
  <si>
    <t>7.3.b</t>
  </si>
  <si>
    <t>7.3.c</t>
  </si>
  <si>
    <t>7.3.d</t>
  </si>
  <si>
    <t>6.2.d</t>
  </si>
  <si>
    <t>Ensemble baie vitrée: (voir ménuiserie) (E1)</t>
  </si>
  <si>
    <t>Ensemble baie vitrée:(voir ménuiserie (E2)</t>
  </si>
  <si>
    <t>Ensemble baie vitrée: (voir ménuiserie(E3)</t>
  </si>
  <si>
    <t>Ensemble baie vitrée avec porte à imposte: (voir ménuiserie(E4)</t>
  </si>
  <si>
    <t>Store pare soleil HELIOBLOC</t>
  </si>
  <si>
    <t xml:space="preserve"> Store  SUNSCREEN</t>
  </si>
  <si>
    <t>Vigie</t>
  </si>
  <si>
    <t>1.7</t>
  </si>
  <si>
    <t>Plancher en corps creux de 12+8</t>
  </si>
  <si>
    <t>BORDEREAUX DE DECOMPOSITION DU PRIX GLOBAL FORFAITAIRE</t>
  </si>
  <si>
    <t xml:space="preserve">CLV29: 4,26 x 3,00m </t>
  </si>
  <si>
    <t xml:space="preserve">CLV32: 0,70 x 3,00m </t>
  </si>
  <si>
    <t xml:space="preserve">CLV33: 0,51 x 3,00m </t>
  </si>
  <si>
    <t>CLOP4: 4,60 x 3,00m avec porte de 0,80/2,20 m à un ventail</t>
  </si>
  <si>
    <t xml:space="preserve">CLOP5: 4,93 x 3,00m </t>
  </si>
  <si>
    <t xml:space="preserve">CLOP6: 5,73 x 3,00m </t>
  </si>
  <si>
    <t>CLOP7 et 7': 3,88 x 3,00m dont le 7'avec porte de 0,80/2,20 m à un ventail</t>
  </si>
  <si>
    <t xml:space="preserve">CLOP8: 1,07 x 3,00m </t>
  </si>
  <si>
    <t xml:space="preserve">CLOP9: 1,71x 3,00m </t>
  </si>
  <si>
    <t xml:space="preserve">Porte isoplane 0,90 x 2,20 m (P2) </t>
  </si>
  <si>
    <t>Porte isoplane 0,70 x 2,20 m (P3)</t>
  </si>
  <si>
    <t xml:space="preserve">Porte placard 1,50 x 2,80 m (P1) </t>
  </si>
  <si>
    <t>Porte isoplane  partie basse persiennées 0,70 x 2,00 m (P4)</t>
  </si>
  <si>
    <t>Porte de visite pour gaines techniques</t>
  </si>
  <si>
    <t xml:space="preserve">CLOP10: 3,09x 3,00m </t>
  </si>
  <si>
    <t xml:space="preserve">Ensemble ossature métallique parking couvert </t>
  </si>
  <si>
    <t>Couverture parking avec panneaux solaire (voir planche 124)</t>
  </si>
  <si>
    <t xml:space="preserve">Couverture parking sans panneaux solaire </t>
  </si>
  <si>
    <t>1.1.a</t>
  </si>
  <si>
    <t>1.1.b</t>
  </si>
  <si>
    <t>1.1.c</t>
  </si>
  <si>
    <t>1.1.d</t>
  </si>
  <si>
    <t>1.1.e</t>
  </si>
  <si>
    <t>1.1.f</t>
  </si>
  <si>
    <t>1.1.g</t>
  </si>
  <si>
    <t>1.2</t>
  </si>
  <si>
    <t>1.3.a</t>
  </si>
  <si>
    <t>1.4.d</t>
  </si>
  <si>
    <t>1.4.e</t>
  </si>
  <si>
    <t>1.5.f</t>
  </si>
  <si>
    <t>1.5.g</t>
  </si>
  <si>
    <t>1.5.h</t>
  </si>
  <si>
    <t>1.5.i</t>
  </si>
  <si>
    <t>1.5.j</t>
  </si>
  <si>
    <t>1.5.k</t>
  </si>
  <si>
    <t>3.1.a</t>
  </si>
  <si>
    <t>3.1.b</t>
  </si>
  <si>
    <t>3.1.c</t>
  </si>
  <si>
    <t>3.1.d</t>
  </si>
  <si>
    <t xml:space="preserve"> 3.4.b</t>
  </si>
  <si>
    <t>4.2.g</t>
  </si>
  <si>
    <t>Brise Soleil en Alu repéré BSA</t>
  </si>
  <si>
    <t xml:space="preserve">CLOP11: 1,07x 3,00m </t>
  </si>
  <si>
    <t xml:space="preserve">Fenêtres basculantes aluvitré (F14)  2,35 x 0,60 m </t>
  </si>
  <si>
    <t>6.1.c</t>
  </si>
  <si>
    <t>15.1</t>
  </si>
  <si>
    <t>15.4</t>
  </si>
  <si>
    <t>Nacelle automotrice</t>
  </si>
  <si>
    <t>Nacelles manuelles y compris câblage et tte sujetions</t>
  </si>
  <si>
    <t>Fileries, gainage et circuits pour éclairage,  détection incendie, extracteur d'air</t>
  </si>
  <si>
    <t>7.3</t>
  </si>
  <si>
    <t>Equipements</t>
  </si>
  <si>
    <t>Postes Transformateurs élévateur et abaisseur</t>
  </si>
  <si>
    <t>Poste transformateur élévateur extérieur 230-400V/5,5 kV, 50Hz, 125 kVA</t>
  </si>
  <si>
    <t>Poste transformateur abaisseur 5,5 kV/230-400V, 50Hz, 125 kVA</t>
  </si>
  <si>
    <t>Poste transformateur élévateur extérieur 230-400V/3,2 kV, 50Hz, 32 kVA</t>
  </si>
  <si>
    <t>Poste transformateur abaisseur 3,2 kV/230-400V, 50Hz, 32 kVA</t>
  </si>
  <si>
    <t>Transformateur d'isolement  400 V/230-400V, 80 kVA, 50 Hz</t>
  </si>
  <si>
    <t>Tableaux base tension</t>
  </si>
  <si>
    <t>Tableau Général Basse Tension Secouru (TGBTS IT)</t>
  </si>
  <si>
    <t>Tableau Général Basse Tension Non Secouru  neutre à la terre (TGBTNS TT)</t>
  </si>
  <si>
    <t>Tableau Général Basse Tension Secouru neutre à la terre (TGBTS TT)</t>
  </si>
  <si>
    <t>Câbles</t>
  </si>
  <si>
    <t xml:space="preserve">HT 3x10mm² </t>
  </si>
  <si>
    <t>BT 4x70mm²</t>
  </si>
  <si>
    <t>BT 4x6mm²</t>
  </si>
  <si>
    <t xml:space="preserve">Fibre Optique 6 brins minimum </t>
  </si>
  <si>
    <t>Système solaire photovoltaïque</t>
  </si>
  <si>
    <t>7.3.e</t>
  </si>
  <si>
    <t>Plafonnier à LED 2 x 19 w avec vasque diffuseur métallique petites lames</t>
  </si>
  <si>
    <t>Réglette à LED 1x19 w avec vasque diffuseur</t>
  </si>
  <si>
    <t>Réglette à LED de 1 x 19 w avec vasque diffuseur étanche pour : éclairage périphérique du bâtiment, salle transformateurs</t>
  </si>
  <si>
    <t>Applique linolithe pour toilettes </t>
  </si>
  <si>
    <t>Applique murale étanche à ampoule économique philips 8 W</t>
  </si>
  <si>
    <t>7.3.f</t>
  </si>
  <si>
    <t>Socles de prises de courant</t>
  </si>
  <si>
    <t>Socle de prise de courant 2P+T 10/16A</t>
  </si>
  <si>
    <t>Socle de prise de courant étanche 2P+T 10/16A</t>
  </si>
  <si>
    <t>Socle de prise de courant 3P+T 32A</t>
  </si>
  <si>
    <t>7.3.g</t>
  </si>
  <si>
    <t>Appareillages de commande et de protection</t>
  </si>
  <si>
    <t xml:space="preserve"> 7.3.h</t>
  </si>
  <si>
    <t>Extracteurs d'air</t>
  </si>
  <si>
    <t>* Extracteur d'air d'un débit de 45 m3 / heure</t>
  </si>
  <si>
    <t>* Extracteur d'air d'un débit de 280 m3 / heure pour salle des transformateurs</t>
  </si>
  <si>
    <t xml:space="preserve"> 7.3.i</t>
  </si>
  <si>
    <t>* Split systm 2,5 cv</t>
  </si>
  <si>
    <t>Tableau de signalisation</t>
  </si>
  <si>
    <t>Filerie</t>
  </si>
  <si>
    <t>Indicateurs sonores</t>
  </si>
  <si>
    <t>Transmetteur téléphonique</t>
  </si>
  <si>
    <t>Détecteurs de fumée à principe optique y compris accessoires et toutes sujétions</t>
  </si>
  <si>
    <t>Indicateurs d'action encastré y compris compris accessoires et toutes sujétions</t>
  </si>
  <si>
    <t>Réservations diverses</t>
  </si>
  <si>
    <t>1.2.h</t>
  </si>
  <si>
    <t>Divers et imprévus</t>
  </si>
  <si>
    <t>Evacuation des eaux pluviales en chute par PVC et réception par avaloirs de largeur 0,50m et écoulement vers les puits perdus</t>
  </si>
  <si>
    <t>1.4.f</t>
  </si>
  <si>
    <t>Raccordement des eaux usées et vannes au tout à l'égout</t>
  </si>
  <si>
    <t>Exécution de joints de dilatation et de rupture</t>
  </si>
  <si>
    <t>Bande de propreté de 1,80m de large et 40cm de hauteur</t>
  </si>
  <si>
    <t>Buses en pvc enterrées</t>
  </si>
  <si>
    <t>OBLIGATIONS DIVERSES</t>
  </si>
  <si>
    <t>Panneau de chantier</t>
  </si>
  <si>
    <t>Etude des plans d'exécution et contrôle des plans</t>
  </si>
  <si>
    <t>Bureau de contrôle</t>
  </si>
  <si>
    <t>Plans de recollement</t>
  </si>
  <si>
    <t>Ensemble charpente métallique guichet unique</t>
  </si>
  <si>
    <t>Couverture en double peau sur charpente métallique guichet unique</t>
  </si>
  <si>
    <r>
      <t xml:space="preserve">LOT 10 - </t>
    </r>
    <r>
      <rPr>
        <b/>
        <u/>
        <sz val="10"/>
        <rFont val="Algerian"/>
        <family val="5"/>
      </rPr>
      <t>PROTECTION  INCENDIE</t>
    </r>
  </si>
  <si>
    <r>
      <t xml:space="preserve">LOT 16 - </t>
    </r>
    <r>
      <rPr>
        <b/>
        <u/>
        <sz val="10"/>
        <rFont val="Algerian"/>
        <family val="5"/>
      </rPr>
      <t>MOBILIER</t>
    </r>
  </si>
  <si>
    <t>Armoire haute vitrée (SRC)</t>
  </si>
  <si>
    <t>Armoire basse vitrée (SRC)</t>
  </si>
  <si>
    <t>Récette des équipements en usine pour trois agents ASECNA</t>
  </si>
  <si>
    <t>19</t>
  </si>
  <si>
    <t>Portillon métallique (PM2) de 1m/2,20</t>
  </si>
  <si>
    <t>13</t>
  </si>
  <si>
    <t>14</t>
  </si>
  <si>
    <t>Portail métallique sur rail(PM1) de 5,00 x 2,20 m</t>
  </si>
  <si>
    <t>Portail métallique sur rail de 5,00 x 2,20 m</t>
  </si>
  <si>
    <t>* Climatiseur Armoire de  48 000 BTU</t>
  </si>
  <si>
    <t>*Calfeutrement de bâtis y mousse coupe-feu pour les gaines</t>
  </si>
  <si>
    <t xml:space="preserve">Cuves 5m3 </t>
  </si>
  <si>
    <t xml:space="preserve">suppresseur de type à vessie de 500 litres (ballon de surpression) </t>
  </si>
  <si>
    <t>Tables modulaires pour briefing</t>
  </si>
  <si>
    <t>1.2.e1</t>
  </si>
  <si>
    <t>19300m3</t>
  </si>
  <si>
    <t>  Installation et repli de chantier y compris panneaux de chantiers</t>
  </si>
  <si>
    <t>Préparation du terrain dont ( Mouvement de terre pour nivellemnt à la cote +39,37 d'un volume de 9387m3 en remblai déblai):+ implantation niveau et mise</t>
  </si>
  <si>
    <t>ferraillage en HA 8 quadrillage 15x15 (ep = 15 cm)</t>
  </si>
  <si>
    <t>Béton pour dalle pleine de 20 (bloc+tour)</t>
  </si>
  <si>
    <t>Béton pour dalle pleine de 14 (bloc+tour)</t>
  </si>
  <si>
    <t>FONDATIONS PROFONDES</t>
  </si>
  <si>
    <t>TOTAL   FONDATIONS PROFONDES</t>
  </si>
  <si>
    <t>Béton pour paillasse</t>
  </si>
  <si>
    <t>FP micropieux de 60 y compris toutes sujétions</t>
  </si>
  <si>
    <t>1.1.h</t>
  </si>
  <si>
    <r>
      <t>N.B.</t>
    </r>
    <r>
      <rPr>
        <b/>
        <sz val="10"/>
        <rFont val="Arial"/>
        <family val="2"/>
      </rPr>
      <t>: Vérifier les quantités et faire vos observations en annexe à votre offre. La liste des sous-détails des prix et le cadre du bordereau des prix unitaires forfétaires font partie de votre offre financière. L'inexitence de l'un est éliminatoire.</t>
    </r>
    <r>
      <rPr>
        <b/>
        <u/>
        <sz val="10"/>
        <rFont val="Arial"/>
        <family val="2"/>
      </rPr>
      <t xml:space="preserve"> Les VRD et espaces verts sont quantifiés dans CPTP CDE BPU voiries BISSAU</t>
    </r>
  </si>
  <si>
    <t>VIGIE PREFABRIQUEE</t>
  </si>
  <si>
    <t>VRD / ESPACES VERTS</t>
  </si>
  <si>
    <t>LOT20</t>
  </si>
  <si>
    <r>
      <t>LOT 20 -</t>
    </r>
    <r>
      <rPr>
        <b/>
        <u/>
        <sz val="10"/>
        <rFont val="Algerian"/>
        <family val="5"/>
      </rPr>
      <t>POSTE DE CONTRÔLE</t>
    </r>
  </si>
  <si>
    <r>
      <t xml:space="preserve">LOT 18 - </t>
    </r>
    <r>
      <rPr>
        <b/>
        <u/>
        <sz val="10"/>
        <rFont val="Algerian"/>
        <family val="5"/>
      </rPr>
      <t>VIGIE PREFABRIQUEE</t>
    </r>
  </si>
  <si>
    <t>Ensemble Vigie - Préfabriquée</t>
  </si>
  <si>
    <r>
      <t xml:space="preserve">LOT 19- </t>
    </r>
    <r>
      <rPr>
        <b/>
        <u/>
        <sz val="10"/>
        <rFont val="Algerian"/>
        <family val="5"/>
      </rPr>
      <t>V.  R.  D.  / espaces verts</t>
    </r>
    <r>
      <rPr>
        <b/>
        <sz val="10"/>
        <rFont val="Algerian"/>
        <family val="5"/>
      </rPr>
      <t xml:space="preserve"> (voir cptp et bpu voiries)</t>
    </r>
  </si>
  <si>
    <t>LOT 19 - V.  R.  D.  / espaces verts (voir cptp et bpu voiries)</t>
  </si>
  <si>
    <t>LOT 18 - VIGIE PREFABRIQUEE</t>
  </si>
  <si>
    <t>Ensemble Vigie préfabriquée</t>
  </si>
  <si>
    <t>20</t>
  </si>
  <si>
    <t xml:space="preserve">Plancher  technique  amovible (ferméture caniveaux) </t>
  </si>
  <si>
    <t xml:space="preserve">Plancher  technique amovible  </t>
  </si>
  <si>
    <t xml:space="preserve">Plancher  technique amovible (ferméture caniveaux)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</si>
</sst>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F&quot;_-;\-* #,##0.00\ &quot;F&quot;_-;_-* &quot;-&quot;??\ &quot;F&quot;_-;_-@_-"/>
    <numFmt numFmtId="165" formatCode="_-* #,##0\ &quot;F&quot;_-;\-* #,##0\ &quot;F&quot;_-;_-* &quot;-&quot;??\ &quot;F&quot;_-;_-@_-"/>
  </numFmts>
  <fonts count="36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Times New Roman"/>
      <family val="1"/>
    </font>
    <font>
      <sz val="10"/>
      <name val="Arial MT"/>
    </font>
    <font>
      <b/>
      <sz val="10"/>
      <name val="Arial MT"/>
    </font>
    <font>
      <b/>
      <sz val="10"/>
      <name val="Helv"/>
    </font>
    <font>
      <b/>
      <sz val="11"/>
      <name val="Helv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Arial Narrow"/>
      <family val="2"/>
    </font>
    <font>
      <sz val="7"/>
      <color indexed="8"/>
      <name val="Times New Roman"/>
      <family val="1"/>
    </font>
    <font>
      <sz val="11"/>
      <color indexed="49"/>
      <name val="Calibri Light"/>
      <family val="2"/>
    </font>
    <font>
      <sz val="7"/>
      <color indexed="49"/>
      <name val="Times New Roman"/>
      <family val="1"/>
    </font>
    <font>
      <b/>
      <sz val="12"/>
      <name val="Calibri"/>
      <family val="2"/>
    </font>
    <font>
      <b/>
      <sz val="7"/>
      <name val="Times New Roman"/>
      <family val="1"/>
    </font>
    <font>
      <sz val="12"/>
      <color indexed="49"/>
      <name val="Calibri Light"/>
      <family val="2"/>
    </font>
    <font>
      <sz val="8"/>
      <name val="Arial"/>
      <family val="2"/>
    </font>
    <font>
      <sz val="11"/>
      <color rgb="FF2E74B5"/>
      <name val="Calibri Light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2"/>
      <color rgb="FF2E74B5"/>
      <name val="Calibri Light"/>
      <family val="2"/>
    </font>
    <font>
      <b/>
      <sz val="18"/>
      <color rgb="FF2E74B5"/>
      <name val="Lucida Bright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10"/>
      <name val="Algerian"/>
      <family val="5"/>
    </font>
    <font>
      <sz val="10"/>
      <name val="Calibri"/>
      <family val="2"/>
    </font>
    <font>
      <b/>
      <sz val="10"/>
      <name val="Calibri"/>
      <family val="2"/>
    </font>
    <font>
      <sz val="10"/>
      <color rgb="FF000000"/>
      <name val="Arial"/>
      <family val="2"/>
    </font>
    <font>
      <b/>
      <u/>
      <sz val="10"/>
      <name val="Algerian"/>
      <family val="5"/>
    </font>
    <font>
      <u/>
      <sz val="10"/>
      <name val="Arial"/>
      <family val="2"/>
    </font>
    <font>
      <sz val="10"/>
      <name val="Algerian"/>
      <family val="5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2">
    <xf numFmtId="0" fontId="0" fillId="0" borderId="0" xfId="0"/>
    <xf numFmtId="49" fontId="3" fillId="0" borderId="0" xfId="0" applyNumberFormat="1" applyFont="1"/>
    <xf numFmtId="0" fontId="1" fillId="0" borderId="6" xfId="0" applyFont="1" applyFill="1" applyBorder="1" applyAlignment="1">
      <alignment horizontal="right" vertical="center"/>
    </xf>
    <xf numFmtId="0" fontId="1" fillId="0" borderId="6" xfId="0" applyFont="1" applyBorder="1"/>
    <xf numFmtId="0" fontId="9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0" borderId="6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7" fillId="0" borderId="6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 wrapText="1"/>
    </xf>
    <xf numFmtId="0" fontId="21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left" vertical="center" indent="2"/>
    </xf>
    <xf numFmtId="0" fontId="22" fillId="0" borderId="8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right" vertical="center"/>
    </xf>
    <xf numFmtId="0" fontId="11" fillId="0" borderId="10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 indent="2"/>
    </xf>
    <xf numFmtId="0" fontId="24" fillId="0" borderId="0" xfId="0" applyFont="1" applyAlignment="1">
      <alignment horizontal="left" vertical="center" indent="5"/>
    </xf>
    <xf numFmtId="0" fontId="25" fillId="0" borderId="0" xfId="0" applyFont="1" applyAlignment="1">
      <alignment horizontal="justify" vertical="center"/>
    </xf>
    <xf numFmtId="49" fontId="3" fillId="0" borderId="11" xfId="0" applyNumberFormat="1" applyFont="1" applyBorder="1"/>
    <xf numFmtId="0" fontId="6" fillId="0" borderId="6" xfId="0" applyFont="1" applyFill="1" applyBorder="1" applyAlignment="1">
      <alignment horizontal="left" vertical="top" wrapText="1"/>
    </xf>
    <xf numFmtId="3" fontId="10" fillId="0" borderId="6" xfId="0" applyNumberFormat="1" applyFont="1" applyFill="1" applyBorder="1"/>
    <xf numFmtId="0" fontId="3" fillId="3" borderId="6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3" fillId="0" borderId="6" xfId="0" applyFont="1" applyFill="1" applyBorder="1" applyAlignment="1">
      <alignment horizontal="right" wrapText="1"/>
    </xf>
    <xf numFmtId="0" fontId="3" fillId="4" borderId="6" xfId="0" applyFont="1" applyFill="1" applyBorder="1" applyAlignment="1">
      <alignment horizontal="right" wrapText="1"/>
    </xf>
    <xf numFmtId="49" fontId="3" fillId="0" borderId="16" xfId="0" applyNumberFormat="1" applyFont="1" applyBorder="1"/>
    <xf numFmtId="0" fontId="3" fillId="0" borderId="11" xfId="0" applyFont="1" applyBorder="1"/>
    <xf numFmtId="49" fontId="3" fillId="3" borderId="18" xfId="0" applyNumberFormat="1" applyFont="1" applyFill="1" applyBorder="1"/>
    <xf numFmtId="49" fontId="3" fillId="3" borderId="11" xfId="0" applyNumberFormat="1" applyFont="1" applyFill="1" applyBorder="1"/>
    <xf numFmtId="0" fontId="3" fillId="0" borderId="11" xfId="0" applyFont="1" applyFill="1" applyBorder="1"/>
    <xf numFmtId="49" fontId="3" fillId="0" borderId="11" xfId="0" applyNumberFormat="1" applyFont="1" applyFill="1" applyBorder="1" applyAlignment="1">
      <alignment horizontal="left"/>
    </xf>
    <xf numFmtId="49" fontId="3" fillId="0" borderId="11" xfId="0" applyNumberFormat="1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6" xfId="0" applyFont="1" applyFill="1" applyBorder="1" applyAlignment="1">
      <alignment shrinkToFit="1"/>
    </xf>
    <xf numFmtId="0" fontId="1" fillId="0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right" vertical="center"/>
    </xf>
    <xf numFmtId="49" fontId="3" fillId="0" borderId="11" xfId="0" applyNumberFormat="1" applyFont="1" applyFill="1" applyBorder="1"/>
    <xf numFmtId="49" fontId="3" fillId="5" borderId="11" xfId="0" applyNumberFormat="1" applyFont="1" applyFill="1" applyBorder="1"/>
    <xf numFmtId="0" fontId="3" fillId="5" borderId="6" xfId="0" applyFont="1" applyFill="1" applyBorder="1" applyAlignment="1">
      <alignment wrapText="1"/>
    </xf>
    <xf numFmtId="0" fontId="1" fillId="5" borderId="6" xfId="0" applyFont="1" applyFill="1" applyBorder="1"/>
    <xf numFmtId="0" fontId="1" fillId="5" borderId="6" xfId="0" applyFont="1" applyFill="1" applyBorder="1" applyAlignment="1">
      <alignment wrapText="1"/>
    </xf>
    <xf numFmtId="0" fontId="3" fillId="0" borderId="25" xfId="0" applyFont="1" applyFill="1" applyBorder="1" applyAlignment="1">
      <alignment wrapText="1"/>
    </xf>
    <xf numFmtId="0" fontId="1" fillId="0" borderId="25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/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3" fillId="3" borderId="7" xfId="0" applyFont="1" applyFill="1" applyBorder="1" applyAlignment="1">
      <alignment wrapText="1"/>
    </xf>
    <xf numFmtId="0" fontId="3" fillId="3" borderId="7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29" fillId="0" borderId="6" xfId="0" applyFont="1" applyBorder="1" applyAlignment="1">
      <alignment horizontal="center" wrapText="1"/>
    </xf>
    <xf numFmtId="0" fontId="29" fillId="0" borderId="6" xfId="0" applyFont="1" applyBorder="1" applyAlignment="1">
      <alignment wrapText="1"/>
    </xf>
    <xf numFmtId="0" fontId="30" fillId="0" borderId="3" xfId="0" applyFont="1" applyFill="1" applyBorder="1"/>
    <xf numFmtId="0" fontId="1" fillId="0" borderId="0" xfId="0" applyFont="1" applyBorder="1"/>
    <xf numFmtId="0" fontId="31" fillId="0" borderId="3" xfId="0" applyFont="1" applyBorder="1"/>
    <xf numFmtId="0" fontId="1" fillId="0" borderId="0" xfId="0" applyFont="1" applyFill="1" applyBorder="1"/>
    <xf numFmtId="0" fontId="32" fillId="0" borderId="5" xfId="0" applyFont="1" applyBorder="1" applyAlignment="1">
      <alignment horizontal="justify" vertical="center" wrapText="1"/>
    </xf>
    <xf numFmtId="0" fontId="32" fillId="0" borderId="8" xfId="0" applyFont="1" applyBorder="1" applyAlignment="1">
      <alignment horizontal="justify" vertical="center" wrapText="1"/>
    </xf>
    <xf numFmtId="0" fontId="29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vertical="center"/>
    </xf>
    <xf numFmtId="0" fontId="30" fillId="0" borderId="3" xfId="0" applyFont="1" applyBorder="1"/>
    <xf numFmtId="0" fontId="1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wrapText="1"/>
    </xf>
    <xf numFmtId="0" fontId="35" fillId="0" borderId="6" xfId="0" applyFont="1" applyBorder="1" applyAlignment="1">
      <alignment wrapText="1"/>
    </xf>
    <xf numFmtId="49" fontId="3" fillId="0" borderId="25" xfId="0" applyNumberFormat="1" applyFont="1" applyBorder="1"/>
    <xf numFmtId="0" fontId="1" fillId="0" borderId="25" xfId="0" applyFont="1" applyFill="1" applyBorder="1"/>
    <xf numFmtId="0" fontId="1" fillId="4" borderId="6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wrapText="1"/>
    </xf>
    <xf numFmtId="49" fontId="3" fillId="0" borderId="19" xfId="0" applyNumberFormat="1" applyFont="1" applyBorder="1"/>
    <xf numFmtId="0" fontId="3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horizontal="right" vertical="center"/>
    </xf>
    <xf numFmtId="49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49" fontId="3" fillId="2" borderId="4" xfId="0" applyNumberFormat="1" applyFont="1" applyFill="1" applyBorder="1" applyAlignment="1">
      <alignment horizontal="left"/>
    </xf>
    <xf numFmtId="0" fontId="3" fillId="2" borderId="1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right" vertical="center"/>
    </xf>
    <xf numFmtId="49" fontId="3" fillId="2" borderId="5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vertical="center"/>
    </xf>
    <xf numFmtId="49" fontId="3" fillId="0" borderId="3" xfId="0" applyNumberFormat="1" applyFont="1" applyBorder="1"/>
    <xf numFmtId="49" fontId="3" fillId="0" borderId="3" xfId="0" applyNumberFormat="1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right" vertical="center"/>
    </xf>
    <xf numFmtId="0" fontId="0" fillId="0" borderId="0" xfId="0" applyFill="1"/>
    <xf numFmtId="0" fontId="0" fillId="0" borderId="6" xfId="0" applyBorder="1"/>
    <xf numFmtId="0" fontId="1" fillId="0" borderId="6" xfId="0" applyFont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8" fillId="0" borderId="6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right"/>
    </xf>
    <xf numFmtId="0" fontId="1" fillId="0" borderId="25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right" wrapText="1"/>
    </xf>
    <xf numFmtId="0" fontId="3" fillId="4" borderId="6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3" borderId="20" xfId="0" applyFont="1" applyFill="1" applyBorder="1" applyAlignment="1">
      <alignment horizontal="right"/>
    </xf>
    <xf numFmtId="0" fontId="3" fillId="3" borderId="21" xfId="0" applyFont="1" applyFill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right"/>
    </xf>
    <xf numFmtId="0" fontId="32" fillId="0" borderId="5" xfId="0" applyFont="1" applyBorder="1" applyAlignment="1">
      <alignment horizontal="right" vertical="center" wrapText="1"/>
    </xf>
    <xf numFmtId="0" fontId="1" fillId="5" borderId="21" xfId="0" applyFont="1" applyFill="1" applyBorder="1" applyAlignment="1">
      <alignment horizontal="right"/>
    </xf>
    <xf numFmtId="0" fontId="7" fillId="0" borderId="21" xfId="0" applyFont="1" applyFill="1" applyBorder="1" applyAlignment="1">
      <alignment horizontal="right"/>
    </xf>
    <xf numFmtId="0" fontId="7" fillId="0" borderId="21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right"/>
    </xf>
    <xf numFmtId="0" fontId="7" fillId="2" borderId="21" xfId="0" applyFont="1" applyFill="1" applyBorder="1" applyAlignment="1">
      <alignment horizontal="right"/>
    </xf>
    <xf numFmtId="0" fontId="1" fillId="0" borderId="21" xfId="0" applyFont="1" applyBorder="1" applyAlignment="1">
      <alignment horizontal="right" vertical="center"/>
    </xf>
    <xf numFmtId="0" fontId="1" fillId="4" borderId="21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right"/>
    </xf>
    <xf numFmtId="0" fontId="3" fillId="0" borderId="0" xfId="0" applyFont="1"/>
    <xf numFmtId="49" fontId="3" fillId="0" borderId="11" xfId="0" applyNumberFormat="1" applyFont="1" applyFill="1" applyBorder="1" applyAlignment="1">
      <alignment horizontal="left" vertical="top"/>
    </xf>
    <xf numFmtId="0" fontId="3" fillId="0" borderId="25" xfId="0" applyFont="1" applyFill="1" applyBorder="1"/>
    <xf numFmtId="49" fontId="3" fillId="0" borderId="0" xfId="0" applyNumberFormat="1" applyFont="1" applyAlignment="1">
      <alignment horizontal="left"/>
    </xf>
    <xf numFmtId="49" fontId="3" fillId="2" borderId="17" xfId="0" applyNumberFormat="1" applyFont="1" applyFill="1" applyBorder="1"/>
    <xf numFmtId="0" fontId="1" fillId="0" borderId="11" xfId="0" applyFont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right"/>
    </xf>
    <xf numFmtId="0" fontId="1" fillId="0" borderId="11" xfId="0" applyFont="1" applyBorder="1" applyAlignment="1">
      <alignment horizontal="right" vertical="center"/>
    </xf>
    <xf numFmtId="0" fontId="1" fillId="4" borderId="11" xfId="0" applyFont="1" applyFill="1" applyBorder="1" applyAlignment="1">
      <alignment horizontal="right"/>
    </xf>
    <xf numFmtId="0" fontId="4" fillId="3" borderId="6" xfId="0" applyFont="1" applyFill="1" applyBorder="1"/>
    <xf numFmtId="0" fontId="3" fillId="0" borderId="6" xfId="0" applyFont="1" applyBorder="1"/>
    <xf numFmtId="0" fontId="1" fillId="0" borderId="11" xfId="0" applyFont="1" applyFill="1" applyBorder="1" applyAlignment="1">
      <alignment horizontal="right" vertical="center"/>
    </xf>
    <xf numFmtId="0" fontId="3" fillId="0" borderId="6" xfId="0" applyFont="1" applyFill="1" applyBorder="1"/>
    <xf numFmtId="0" fontId="1" fillId="0" borderId="28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3" fillId="3" borderId="18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3" fillId="0" borderId="11" xfId="0" applyFont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165" fontId="1" fillId="0" borderId="11" xfId="1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0" xfId="0" applyBorder="1"/>
    <xf numFmtId="0" fontId="0" fillId="0" borderId="29" xfId="0" applyBorder="1"/>
    <xf numFmtId="0" fontId="0" fillId="0" borderId="30" xfId="0" applyBorder="1"/>
    <xf numFmtId="0" fontId="0" fillId="0" borderId="1" xfId="0" applyBorder="1"/>
    <xf numFmtId="0" fontId="0" fillId="0" borderId="10" xfId="0" applyBorder="1"/>
    <xf numFmtId="0" fontId="0" fillId="0" borderId="32" xfId="0" applyBorder="1"/>
    <xf numFmtId="49" fontId="3" fillId="0" borderId="7" xfId="0" applyNumberFormat="1" applyFont="1" applyBorder="1"/>
    <xf numFmtId="49" fontId="3" fillId="3" borderId="6" xfId="0" applyNumberFormat="1" applyFont="1" applyFill="1" applyBorder="1"/>
    <xf numFmtId="49" fontId="3" fillId="0" borderId="6" xfId="0" applyNumberFormat="1" applyFont="1" applyBorder="1"/>
    <xf numFmtId="49" fontId="3" fillId="0" borderId="6" xfId="0" applyNumberFormat="1" applyFont="1" applyFill="1" applyBorder="1"/>
    <xf numFmtId="49" fontId="3" fillId="0" borderId="6" xfId="0" applyNumberFormat="1" applyFont="1" applyFill="1" applyBorder="1" applyAlignment="1">
      <alignment horizontal="center"/>
    </xf>
    <xf numFmtId="49" fontId="3" fillId="5" borderId="6" xfId="0" applyNumberFormat="1" applyFont="1" applyFill="1" applyBorder="1"/>
    <xf numFmtId="49" fontId="3" fillId="0" borderId="6" xfId="0" applyNumberFormat="1" applyFont="1" applyFill="1" applyBorder="1" applyAlignment="1">
      <alignment horizontal="left" vertical="top"/>
    </xf>
    <xf numFmtId="49" fontId="3" fillId="0" borderId="6" xfId="0" applyNumberFormat="1" applyFont="1" applyFill="1" applyBorder="1" applyAlignment="1">
      <alignment horizontal="left"/>
    </xf>
    <xf numFmtId="0" fontId="0" fillId="0" borderId="5" xfId="0" applyBorder="1"/>
    <xf numFmtId="0" fontId="4" fillId="3" borderId="7" xfId="0" applyFont="1" applyFill="1" applyBorder="1" applyAlignment="1">
      <alignment wrapText="1"/>
    </xf>
    <xf numFmtId="0" fontId="30" fillId="0" borderId="6" xfId="0" applyFont="1" applyFill="1" applyBorder="1"/>
    <xf numFmtId="0" fontId="31" fillId="0" borderId="6" xfId="0" applyFont="1" applyBorder="1"/>
    <xf numFmtId="0" fontId="32" fillId="0" borderId="6" xfId="0" applyFont="1" applyBorder="1" applyAlignment="1">
      <alignment horizontal="justify" vertical="center" wrapText="1"/>
    </xf>
    <xf numFmtId="0" fontId="30" fillId="0" borderId="6" xfId="0" applyFont="1" applyBorder="1"/>
    <xf numFmtId="0" fontId="4" fillId="3" borderId="2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2" fillId="0" borderId="21" xfId="0" applyFont="1" applyBorder="1" applyAlignment="1">
      <alignment horizontal="right" vertical="center" wrapText="1"/>
    </xf>
    <xf numFmtId="0" fontId="4" fillId="3" borderId="34" xfId="0" applyFont="1" applyFill="1" applyBorder="1"/>
    <xf numFmtId="0" fontId="3" fillId="0" borderId="34" xfId="0" applyFont="1" applyBorder="1"/>
    <xf numFmtId="0" fontId="1" fillId="0" borderId="34" xfId="0" applyFont="1" applyBorder="1"/>
    <xf numFmtId="0" fontId="1" fillId="0" borderId="34" xfId="0" applyFont="1" applyFill="1" applyBorder="1"/>
    <xf numFmtId="3" fontId="10" fillId="0" borderId="34" xfId="0" applyNumberFormat="1" applyFont="1" applyFill="1" applyBorder="1"/>
    <xf numFmtId="0" fontId="3" fillId="0" borderId="34" xfId="0" applyFont="1" applyFill="1" applyBorder="1"/>
    <xf numFmtId="0" fontId="1" fillId="0" borderId="34" xfId="0" applyFont="1" applyFill="1" applyBorder="1" applyAlignment="1">
      <alignment horizontal="right" vertical="center"/>
    </xf>
    <xf numFmtId="0" fontId="1" fillId="5" borderId="34" xfId="0" applyFont="1" applyFill="1" applyBorder="1"/>
    <xf numFmtId="0" fontId="9" fillId="0" borderId="34" xfId="0" applyFont="1" applyFill="1" applyBorder="1" applyAlignment="1">
      <alignment horizontal="left"/>
    </xf>
    <xf numFmtId="0" fontId="9" fillId="0" borderId="34" xfId="0" applyFont="1" applyFill="1" applyBorder="1" applyAlignment="1">
      <alignment horizontal="left" wrapText="1"/>
    </xf>
    <xf numFmtId="0" fontId="0" fillId="0" borderId="34" xfId="0" applyBorder="1"/>
    <xf numFmtId="0" fontId="4" fillId="3" borderId="7" xfId="0" applyFont="1" applyFill="1" applyBorder="1"/>
    <xf numFmtId="165" fontId="1" fillId="0" borderId="6" xfId="1" applyNumberFormat="1" applyFont="1" applyFill="1" applyBorder="1"/>
    <xf numFmtId="0" fontId="20" fillId="0" borderId="6" xfId="0" applyFont="1" applyBorder="1"/>
    <xf numFmtId="0" fontId="1" fillId="0" borderId="34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1" fillId="0" borderId="25" xfId="0" applyFont="1" applyFill="1" applyBorder="1" applyAlignment="1">
      <alignment horizontal="right" vertical="center"/>
    </xf>
    <xf numFmtId="0" fontId="2" fillId="0" borderId="13" xfId="0" applyFont="1" applyBorder="1" applyAlignment="1">
      <alignment wrapText="1"/>
    </xf>
    <xf numFmtId="49" fontId="3" fillId="0" borderId="26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49" fontId="3" fillId="0" borderId="27" xfId="0" applyNumberFormat="1" applyFont="1" applyFill="1" applyBorder="1" applyAlignment="1">
      <alignment horizontal="left" vertical="top"/>
    </xf>
    <xf numFmtId="49" fontId="3" fillId="0" borderId="23" xfId="0" applyNumberFormat="1" applyFont="1" applyFill="1" applyBorder="1" applyAlignment="1">
      <alignment horizontal="left" vertical="top"/>
    </xf>
    <xf numFmtId="49" fontId="3" fillId="0" borderId="16" xfId="0" applyNumberFormat="1" applyFont="1" applyFill="1" applyBorder="1" applyAlignment="1">
      <alignment horizontal="left" vertical="top"/>
    </xf>
    <xf numFmtId="49" fontId="3" fillId="0" borderId="24" xfId="0" applyNumberFormat="1" applyFont="1" applyFill="1" applyBorder="1" applyAlignment="1">
      <alignment horizontal="left" vertical="top"/>
    </xf>
    <xf numFmtId="0" fontId="28" fillId="0" borderId="1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80" Type="http://schemas.openxmlformats.org/officeDocument/2006/relationships/revisionLog" Target="revisionLog9.xml"/><Relationship Id="rId85" Type="http://schemas.openxmlformats.org/officeDocument/2006/relationships/revisionLog" Target="revisionLog11.xml"/><Relationship Id="rId76" Type="http://schemas.openxmlformats.org/officeDocument/2006/relationships/revisionLog" Target="revisionLog5.xml"/><Relationship Id="rId84" Type="http://schemas.openxmlformats.org/officeDocument/2006/relationships/revisionLog" Target="revisionLog10.xml"/><Relationship Id="rId89" Type="http://schemas.openxmlformats.org/officeDocument/2006/relationships/revisionLog" Target="revisionLog15.xml"/><Relationship Id="rId75" Type="http://schemas.openxmlformats.org/officeDocument/2006/relationships/revisionLog" Target="revisionLog4.xml"/><Relationship Id="rId83" Type="http://schemas.openxmlformats.org/officeDocument/2006/relationships/revisionLog" Target="revisionLog3.xml"/><Relationship Id="rId88" Type="http://schemas.openxmlformats.org/officeDocument/2006/relationships/revisionLog" Target="revisionLog14.xml"/><Relationship Id="rId79" Type="http://schemas.openxmlformats.org/officeDocument/2006/relationships/revisionLog" Target="revisionLog8.xml"/><Relationship Id="rId87" Type="http://schemas.openxmlformats.org/officeDocument/2006/relationships/revisionLog" Target="revisionLog13.xml"/><Relationship Id="rId82" Type="http://schemas.openxmlformats.org/officeDocument/2006/relationships/revisionLog" Target="revisionLog2.xml"/><Relationship Id="rId78" Type="http://schemas.openxmlformats.org/officeDocument/2006/relationships/revisionLog" Target="revisionLog7.xml"/><Relationship Id="rId81" Type="http://schemas.openxmlformats.org/officeDocument/2006/relationships/revisionLog" Target="revisionLog1.xml"/><Relationship Id="rId86" Type="http://schemas.openxmlformats.org/officeDocument/2006/relationships/revisionLog" Target="revisionLog12.xml"/><Relationship Id="rId77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F2785A6-986B-41A2-A424-275652274644}" diskRevisions="1" revisionId="3591" version="8">
  <header guid="{4A42AF56-EAF0-4C57-9CC2-09DD53A5D178}" dateTime="2021-03-11T02:16:12" maxSheetId="4" userName="DIOP Semou" r:id="rId75" minRId="3363" maxRId="3382">
    <sheetIdMap count="3">
      <sheetId val="1"/>
      <sheetId val="2"/>
      <sheetId val="3"/>
    </sheetIdMap>
  </header>
  <header guid="{025D5E81-E840-44A2-B60F-ADA6B189C47D}" dateTime="2021-03-11T16:52:44" maxSheetId="4" userName="DIOP Semou" r:id="rId76" minRId="3383" maxRId="3441">
    <sheetIdMap count="3">
      <sheetId val="1"/>
      <sheetId val="2"/>
      <sheetId val="3"/>
    </sheetIdMap>
  </header>
  <header guid="{8B90235B-4D54-4FE3-A93B-EC1B6C79CB76}" dateTime="2021-03-12T02:38:31" maxSheetId="4" userName="DIOP Semou" r:id="rId77" minRId="3442" maxRId="3496">
    <sheetIdMap count="3">
      <sheetId val="1"/>
      <sheetId val="2"/>
      <sheetId val="3"/>
    </sheetIdMap>
  </header>
  <header guid="{D5FCDC9A-09D7-4724-80F3-D65E20A8BEC5}" dateTime="2021-03-12T02:39:49" maxSheetId="4" userName="DIOP Semou" r:id="rId78">
    <sheetIdMap count="3">
      <sheetId val="1"/>
      <sheetId val="2"/>
      <sheetId val="3"/>
    </sheetIdMap>
  </header>
  <header guid="{2DC5EFA7-14CC-4BCF-B855-5A3D62A50D5F}" dateTime="2021-03-17T15:17:14" maxSheetId="4" userName="DIOP Semou" r:id="rId79" minRId="3501" maxRId="3503">
    <sheetIdMap count="3">
      <sheetId val="1"/>
      <sheetId val="2"/>
      <sheetId val="3"/>
    </sheetIdMap>
  </header>
  <header guid="{55E2769F-3AF1-4C8E-86A4-D7838CEFAF52}" dateTime="2021-03-19T01:50:50" maxSheetId="4" userName="DIOP Semou" r:id="rId80" minRId="3508" maxRId="3515">
    <sheetIdMap count="3">
      <sheetId val="1"/>
      <sheetId val="2"/>
      <sheetId val="3"/>
    </sheetIdMap>
  </header>
  <header guid="{5893B386-6B3C-464C-B138-D8B82C724A6D}" dateTime="2021-03-29T02:40:04" maxSheetId="4" userName="DIOP Semou" r:id="rId81" minRId="3516" maxRId="3517">
    <sheetIdMap count="3">
      <sheetId val="1"/>
      <sheetId val="2"/>
      <sheetId val="3"/>
    </sheetIdMap>
  </header>
  <header guid="{5D54BB54-A15E-44C6-937C-E90C4FB47658}" dateTime="2021-04-02T00:14:01" maxSheetId="4" userName="DIOP Semou" r:id="rId82" minRId="3522">
    <sheetIdMap count="3">
      <sheetId val="1"/>
      <sheetId val="2"/>
      <sheetId val="3"/>
    </sheetIdMap>
  </header>
  <header guid="{9B2E377C-CD28-4EE6-B127-E786B84C707F}" dateTime="2021-04-02T00:49:31" maxSheetId="4" userName="DIOP Semou" r:id="rId83" minRId="3523" maxRId="3546">
    <sheetIdMap count="3">
      <sheetId val="1"/>
      <sheetId val="2"/>
      <sheetId val="3"/>
    </sheetIdMap>
  </header>
  <header guid="{5601B9ED-1322-471F-9977-B4FE9888A2A5}" dateTime="2021-04-02T00:53:39" maxSheetId="4" userName="DIOP Semou" r:id="rId84">
    <sheetIdMap count="3">
      <sheetId val="1"/>
      <sheetId val="2"/>
      <sheetId val="3"/>
    </sheetIdMap>
  </header>
  <header guid="{789F44F6-81D4-4D22-A2EE-D698D337071B}" dateTime="2022-03-06T21:53:09" maxSheetId="4" userName="DIOP Semou" r:id="rId85" minRId="3555">
    <sheetIdMap count="3">
      <sheetId val="1"/>
      <sheetId val="2"/>
      <sheetId val="3"/>
    </sheetIdMap>
  </header>
  <header guid="{23668C8F-AAD1-4469-B519-F99A08844A7D}" dateTime="2022-03-07T01:47:28" maxSheetId="4" userName="DIOP Semou" r:id="rId86" minRId="3560" maxRId="3580">
    <sheetIdMap count="3">
      <sheetId val="1"/>
      <sheetId val="2"/>
      <sheetId val="3"/>
    </sheetIdMap>
  </header>
  <header guid="{A6858638-A362-4B1D-8413-F6FA5C56126F}" dateTime="2022-03-07T02:00:03" maxSheetId="4" userName="DIOP Semou" r:id="rId87" minRId="3585">
    <sheetIdMap count="3">
      <sheetId val="1"/>
      <sheetId val="2"/>
      <sheetId val="3"/>
    </sheetIdMap>
  </header>
  <header guid="{B08297A0-FCAF-4F9F-BB0C-6A23CD1FE290}" dateTime="2022-03-07T14:27:52" maxSheetId="4" userName="DIOP Semou" r:id="rId88" minRId="3586" maxRId="3589">
    <sheetIdMap count="3">
      <sheetId val="1"/>
      <sheetId val="2"/>
      <sheetId val="3"/>
    </sheetIdMap>
  </header>
  <header guid="{CF2785A6-986B-41A2-A424-275652274644}" dateTime="2022-03-07T14:34:20" maxSheetId="4" userName="DIOP Semou" r:id="rId89" minRId="3590" maxRId="359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6" sId="1">
    <oc r="D308">
      <v>2000</v>
    </oc>
    <nc r="D308">
      <v>500</v>
    </nc>
  </rcc>
  <rcc rId="3517" sId="1">
    <oc r="D311">
      <v>2000</v>
    </oc>
    <nc r="D311">
      <v>500</v>
    </nc>
  </rcc>
  <rcv guid="{CDF92ED6-EDFB-4BB0-ACE7-81B895B8669C}" action="delete"/>
  <rdn rId="0" localSheetId="1" customView="1" name="Z_CDF92ED6_EDFB_4BB0_ACE7_81B895B8669C_.wvu.PrintArea" hidden="1" oldHidden="1">
    <formula>'DPGF bât,BLOC TECH &amp; TWR BISSAU'!$A$1:$F$549</formula>
    <oldFormula>'DPGF bât,BLOC TECH &amp; TWR BISSAU'!$A$1:$F$549</oldFormula>
  </rdn>
  <rdn rId="0" localSheetId="1" customView="1" name="Z_CDF92ED6_EDFB_4BB0_ACE7_81B895B8669C_.wvu.PrintTitles" hidden="1" oldHidden="1">
    <formula>'DPGF bât,BLOC TECH &amp; TWR BISSAU'!$3:$4</formula>
    <oldFormula>'DPGF bât,BLOC TECH &amp; TWR BISSAU'!$3:$4</oldFormula>
  </rdn>
  <rdn rId="0" localSheetId="1" customView="1" name="Z_CDF92ED6_EDFB_4BB0_ACE7_81B895B8669C_.wvu.Rows" hidden="1" oldHidden="1">
    <formula>'DPGF bât,BLOC TECH &amp; TWR BISSAU'!$448:$448,'DPGF bât,BLOC TECH &amp; TWR BISSAU'!$483:$483</formula>
    <oldFormula>'DPGF bât,BLOC TECH &amp; TWR BISSAU'!$448:$448,'DPGF bât,BLOC TECH &amp; TWR BISSAU'!$483:$483</oldFormula>
  </rdn>
  <rdn rId="0" localSheetId="2" customView="1" name="Z_CDF92ED6_EDFB_4BB0_ACE7_81B895B8669C_.wvu.PrintTitles" hidden="1" oldHidden="1">
    <formula>'BORDEREAUX DES PRIX FORFETAIRES'!$3:$4</formula>
    <oldFormula>'BORDEREAUX DES PRIX FORFETAIRES'!$3:$4</oldFormula>
  </rdn>
  <rcv guid="{CDF92ED6-EDFB-4BB0-ACE7-81B895B8669C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02">
    <dxf>
      <fill>
        <patternFill patternType="none">
          <bgColor auto="1"/>
        </patternFill>
      </fill>
    </dxf>
  </rfmt>
  <rfmt sheetId="1" sqref="D405">
    <dxf>
      <fill>
        <patternFill patternType="none">
          <bgColor auto="1"/>
        </patternFill>
      </fill>
    </dxf>
  </rfmt>
  <rfmt sheetId="1" sqref="B433:F435">
    <dxf>
      <fill>
        <patternFill patternType="none">
          <bgColor auto="1"/>
        </patternFill>
      </fill>
    </dxf>
  </rfmt>
  <rfmt sheetId="1" sqref="D453:D454">
    <dxf>
      <fill>
        <patternFill patternType="none">
          <bgColor auto="1"/>
        </patternFill>
      </fill>
    </dxf>
  </rfmt>
  <rcv guid="{CDF92ED6-EDFB-4BB0-ACE7-81B895B8669C}" action="delete"/>
  <rdn rId="0" localSheetId="1" customView="1" name="Z_CDF92ED6_EDFB_4BB0_ACE7_81B895B8669C_.wvu.PrintArea" hidden="1" oldHidden="1">
    <formula>'DPGF bât,BLOC TECH &amp; TWR BISSAU'!$A$1:$F$549</formula>
    <oldFormula>'DPGF bât,BLOC TECH &amp; TWR BISSAU'!$A$1:$F$549</oldFormula>
  </rdn>
  <rdn rId="0" localSheetId="1" customView="1" name="Z_CDF92ED6_EDFB_4BB0_ACE7_81B895B8669C_.wvu.PrintTitles" hidden="1" oldHidden="1">
    <formula>'DPGF bât,BLOC TECH &amp; TWR BISSAU'!$3:$4</formula>
    <oldFormula>'DPGF bât,BLOC TECH &amp; TWR BISSAU'!$3:$4</oldFormula>
  </rdn>
  <rdn rId="0" localSheetId="1" customView="1" name="Z_CDF92ED6_EDFB_4BB0_ACE7_81B895B8669C_.wvu.Rows" hidden="1" oldHidden="1">
    <formula>'DPGF bât,BLOC TECH &amp; TWR BISSAU'!$448:$448,'DPGF bât,BLOC TECH &amp; TWR BISSAU'!$483:$483</formula>
    <oldFormula>'DPGF bât,BLOC TECH &amp; TWR BISSAU'!$448:$448,'DPGF bât,BLOC TECH &amp; TWR BISSAU'!$483:$483</oldFormula>
  </rdn>
  <rdn rId="0" localSheetId="2" customView="1" name="Z_CDF92ED6_EDFB_4BB0_ACE7_81B895B8669C_.wvu.PrintTitles" hidden="1" oldHidden="1">
    <formula>'BORDEREAUX DES PRIX FORFETAIRES'!$3:$4</formula>
    <oldFormula>'BORDEREAUX DES PRIX FORFETAIRES'!$3:$4</oldFormula>
  </rdn>
  <rcv guid="{CDF92ED6-EDFB-4BB0-ACE7-81B895B8669C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5" sId="1">
    <oc r="A549" t="inlineStr">
      <is>
        <r>
          <t>N.B.</t>
        </r>
        <r>
          <rPr>
            <b/>
            <sz val="10"/>
            <rFont val="Arial"/>
            <family val="2"/>
          </rPr>
          <t>: Vérifier les quantités et faire vos observations en annexe à votre offre. La liste des sous-détails des prix et le cadre du bordereau des prix unitaires forfétaires font partie de votre offre financière. L'inexitence de l'un est éliminatoire.</t>
        </r>
      </is>
    </oc>
    <nc r="A549" t="inlineStr">
      <is>
        <r>
          <t>N.B.</t>
        </r>
        <r>
          <rPr>
            <b/>
            <sz val="10"/>
            <rFont val="Arial"/>
            <family val="2"/>
          </rPr>
          <t>: Vérifier les quantités et faire vos observations en annexe à votre offre. La liste des sous-détails des prix et le cadre du bordereau des prix unitaires forfétaires font partie de votre offre financière. L'inexitence de l'un est éliminatoire.</t>
        </r>
        <r>
          <rPr>
            <b/>
            <u/>
            <sz val="10"/>
            <rFont val="Arial"/>
            <family val="2"/>
          </rPr>
          <t xml:space="preserve"> Les VRD et espaces verts sont quantifiés dans CPTP CDE BPU voiries BISSAU</t>
        </r>
      </is>
    </nc>
  </rcc>
  <rcv guid="{CDF92ED6-EDFB-4BB0-ACE7-81B895B8669C}" action="delete"/>
  <rdn rId="0" localSheetId="1" customView="1" name="Z_CDF92ED6_EDFB_4BB0_ACE7_81B895B8669C_.wvu.PrintArea" hidden="1" oldHidden="1">
    <formula>'DPGF bât,BLOC TECH &amp; TWR BISSAU'!$A$1:$F$549</formula>
    <oldFormula>'DPGF bât,BLOC TECH &amp; TWR BISSAU'!$A$1:$F$549</oldFormula>
  </rdn>
  <rdn rId="0" localSheetId="1" customView="1" name="Z_CDF92ED6_EDFB_4BB0_ACE7_81B895B8669C_.wvu.PrintTitles" hidden="1" oldHidden="1">
    <formula>'DPGF bât,BLOC TECH &amp; TWR BISSAU'!$3:$4</formula>
    <oldFormula>'DPGF bât,BLOC TECH &amp; TWR BISSAU'!$3:$4</oldFormula>
  </rdn>
  <rdn rId="0" localSheetId="1" customView="1" name="Z_CDF92ED6_EDFB_4BB0_ACE7_81B895B8669C_.wvu.Rows" hidden="1" oldHidden="1">
    <formula>'DPGF bât,BLOC TECH &amp; TWR BISSAU'!$448:$448,'DPGF bât,BLOC TECH &amp; TWR BISSAU'!$483:$483</formula>
    <oldFormula>'DPGF bât,BLOC TECH &amp; TWR BISSAU'!$448:$448,'DPGF bât,BLOC TECH &amp; TWR BISSAU'!$483:$483</oldFormula>
  </rdn>
  <rdn rId="0" localSheetId="2" customView="1" name="Z_CDF92ED6_EDFB_4BB0_ACE7_81B895B8669C_.wvu.PrintTitles" hidden="1" oldHidden="1">
    <formula>'BORDEREAUX DES PRIX FORFETAIRES'!$3:$4</formula>
    <oldFormula>'BORDEREAUX DES PRIX FORFETAIRES'!$3:$4</oldFormula>
  </rdn>
  <rcv guid="{CDF92ED6-EDFB-4BB0-ACE7-81B895B8669C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560" sId="1" ref="A545:XFD545" action="insertRow"/>
  <rcc rId="3561" sId="1">
    <nc r="B545" t="inlineStr">
      <is>
        <t>POSTE DE CONTRÔLE…………………………..</t>
      </is>
    </nc>
  </rcc>
  <rcc rId="3562" sId="1">
    <oc r="B541" t="inlineStr">
      <is>
        <t>VRD / ESPACES VERTS…………………………</t>
      </is>
    </oc>
    <nc r="B541" t="inlineStr">
      <is>
        <t>VIGIE PREFABRIQUEE</t>
      </is>
    </nc>
  </rcc>
  <rcc rId="3563" sId="1">
    <oc r="B543" t="inlineStr">
      <is>
        <t>POSTE DE CONTRÔLE…………………………..</t>
      </is>
    </oc>
    <nc r="B543" t="inlineStr">
      <is>
        <t>VRD / ESPACES VERTS</t>
      </is>
    </nc>
  </rcc>
  <rcc rId="3564" sId="1">
    <nc r="A545" t="inlineStr">
      <is>
        <t>LOT20</t>
      </is>
    </nc>
  </rcc>
  <rcc rId="3565" sId="1">
    <oc r="B494" t="inlineStr">
      <is>
        <r>
          <t>LOT 19 -</t>
        </r>
        <r>
          <rPr>
            <b/>
            <u/>
            <sz val="10"/>
            <rFont val="Algerian"/>
            <family val="5"/>
          </rPr>
          <t>POSTE DE CONTRÔLE</t>
        </r>
      </is>
    </oc>
    <nc r="B494" t="inlineStr">
      <is>
        <r>
          <t>LOT 20 -</t>
        </r>
        <r>
          <rPr>
            <b/>
            <u/>
            <sz val="10"/>
            <rFont val="Algerian"/>
            <family val="5"/>
          </rPr>
          <t>POSTE DE CONTRÔLE</t>
        </r>
      </is>
    </nc>
  </rcc>
  <rrc rId="3566" sId="1" ref="A491:XFD491" action="insertRow"/>
  <rfmt sheetId="1" sqref="B491" start="0" length="0">
    <dxf>
      <font>
        <name val="Algerian"/>
        <family val="5"/>
      </font>
      <fill>
        <patternFill patternType="none">
          <bgColor indexed="65"/>
        </patternFill>
      </fill>
      <alignment horizontal="general"/>
    </dxf>
  </rfmt>
  <rfmt sheetId="1" sqref="C491" start="0" length="0">
    <dxf>
      <fill>
        <patternFill patternType="none">
          <bgColor indexed="65"/>
        </patternFill>
      </fill>
    </dxf>
  </rfmt>
  <rfmt sheetId="1" sqref="D491" start="0" length="0">
    <dxf>
      <fill>
        <patternFill patternType="none">
          <bgColor indexed="65"/>
        </patternFill>
      </fill>
    </dxf>
  </rfmt>
  <rfmt sheetId="1" sqref="E491" start="0" length="0">
    <dxf>
      <fill>
        <patternFill patternType="none">
          <bgColor indexed="65"/>
        </patternFill>
      </fill>
    </dxf>
  </rfmt>
  <rfmt sheetId="1" sqref="F491" start="0" length="0">
    <dxf>
      <font>
        <b val="0"/>
        <family val="2"/>
      </font>
      <fill>
        <patternFill patternType="none">
          <bgColor indexed="65"/>
        </patternFill>
      </fill>
    </dxf>
  </rfmt>
  <rcc rId="3567" sId="1">
    <nc r="B491" t="inlineStr">
      <is>
        <r>
          <t xml:space="preserve">LOT 18 - </t>
        </r>
        <r>
          <rPr>
            <b/>
            <u/>
            <sz val="10"/>
            <rFont val="Algerian"/>
            <family val="5"/>
          </rPr>
          <t>VIGIE PREFABRIQUEE</t>
        </r>
      </is>
    </nc>
  </rcc>
  <rrc rId="3568" sId="1" ref="A493:XFD493" action="insertRow"/>
  <rrc rId="3569" sId="1" ref="A493:XFD493" action="insertRow"/>
  <rcc rId="3570" sId="1" odxf="1" dxf="1">
    <nc r="B493" t="inlineStr">
      <is>
        <t>Ensemble Vigie - Préfabriquée</t>
      </is>
    </nc>
    <ndxf>
      <font>
        <b val="0"/>
        <family val="2"/>
      </font>
      <fill>
        <patternFill patternType="none">
          <bgColor indexed="65"/>
        </patternFill>
      </fill>
      <alignment horizontal="center"/>
    </ndxf>
  </rcc>
  <rcc rId="3571" sId="1">
    <oc r="B495" t="inlineStr">
      <is>
        <r>
          <t xml:space="preserve">LOT 18 - </t>
        </r>
        <r>
          <rPr>
            <b/>
            <u/>
            <sz val="10"/>
            <rFont val="Algerian"/>
            <family val="5"/>
          </rPr>
          <t>V.  R.  D.  / espaces verts</t>
        </r>
        <r>
          <rPr>
            <b/>
            <sz val="10"/>
            <rFont val="Algerian"/>
            <family val="5"/>
          </rPr>
          <t xml:space="preserve"> (voir cptp et bpu voiries)</t>
        </r>
      </is>
    </oc>
    <nc r="B495" t="inlineStr">
      <is>
        <r>
          <t xml:space="preserve">LOT 19- </t>
        </r>
        <r>
          <rPr>
            <b/>
            <u/>
            <sz val="10"/>
            <rFont val="Algerian"/>
            <family val="5"/>
          </rPr>
          <t>V.  R.  D.  / espaces verts</t>
        </r>
        <r>
          <rPr>
            <b/>
            <sz val="10"/>
            <rFont val="Algerian"/>
            <family val="5"/>
          </rPr>
          <t xml:space="preserve"> (voir cptp et bpu voiries)</t>
        </r>
      </is>
    </nc>
  </rcc>
  <rcc rId="3572" sId="1">
    <nc r="C493" t="inlineStr">
      <is>
        <t>Ens</t>
      </is>
    </nc>
  </rcc>
  <rcc rId="3573" sId="1">
    <nc r="D493">
      <v>1</v>
    </nc>
  </rcc>
  <rcc rId="3574" sId="2">
    <oc r="B471" t="inlineStr">
      <is>
        <r>
          <t>LOT 19 -</t>
        </r>
        <r>
          <rPr>
            <b/>
            <u/>
            <sz val="10"/>
            <rFont val="Algerian"/>
            <family val="5"/>
          </rPr>
          <t>POSTE DE CONTRÔLE</t>
        </r>
      </is>
    </oc>
    <nc r="B471" t="inlineStr">
      <is>
        <r>
          <t>LOT 20 -</t>
        </r>
        <r>
          <rPr>
            <b/>
            <u/>
            <sz val="10"/>
            <rFont val="Algerian"/>
            <family val="5"/>
          </rPr>
          <t>POSTE DE CONTRÔLE</t>
        </r>
      </is>
    </nc>
  </rcc>
  <rcc rId="3575" sId="2">
    <oc r="B469" t="inlineStr">
      <is>
        <t>LOT 18 - V.  R.  D.  / espaces verts (voir cptp et bpu voiries)</t>
      </is>
    </oc>
    <nc r="B469" t="inlineStr">
      <is>
        <t>LOT 19 - V.  R.  D.  / espaces verts (voir cptp et bpu voiries)</t>
      </is>
    </nc>
  </rcc>
  <rrc rId="3576" sId="2" ref="A468:XFD470" action="insertRow"/>
  <rfmt sheetId="2" sqref="A468" start="0" length="0">
    <dxf/>
  </rfmt>
  <rfmt sheetId="2" sqref="B468" start="0" length="0">
    <dxf>
      <font>
        <b/>
        <name val="Algerian"/>
        <family val="5"/>
      </font>
      <alignment horizontal="general"/>
    </dxf>
  </rfmt>
  <rfmt sheetId="2" sqref="C468" start="0" length="0">
    <dxf/>
  </rfmt>
  <rfmt sheetId="2" sqref="B469" start="0" length="0">
    <dxf>
      <alignment horizontal="left"/>
    </dxf>
  </rfmt>
  <rcc rId="3577" sId="2">
    <nc r="C470" t="inlineStr">
      <is>
        <t>Ens</t>
      </is>
    </nc>
  </rcc>
  <rrc rId="3578" sId="2" ref="A468:XFD468" action="insertRow"/>
  <rcc rId="3579" sId="2">
    <nc r="B469" t="inlineStr">
      <is>
        <t>LOT 18 - VIGIE PREFABRIQUEE</t>
      </is>
    </nc>
  </rcc>
  <rcc rId="3580" sId="2">
    <nc r="B471" t="inlineStr">
      <is>
        <t>Ensemble Vigie préfabriquée</t>
      </is>
    </nc>
  </rcc>
  <rcv guid="{CDF92ED6-EDFB-4BB0-ACE7-81B895B8669C}" action="delete"/>
  <rdn rId="0" localSheetId="1" customView="1" name="Z_CDF92ED6_EDFB_4BB0_ACE7_81B895B8669C_.wvu.PrintArea" hidden="1" oldHidden="1">
    <formula>'DPGF bât,BLOC TECH &amp; TWR BISSAU'!$A$1:$F$553</formula>
    <oldFormula>'DPGF bât,BLOC TECH &amp; TWR BISSAU'!$A$1:$F$553</oldFormula>
  </rdn>
  <rdn rId="0" localSheetId="1" customView="1" name="Z_CDF92ED6_EDFB_4BB0_ACE7_81B895B8669C_.wvu.PrintTitles" hidden="1" oldHidden="1">
    <formula>'DPGF bât,BLOC TECH &amp; TWR BISSAU'!$3:$4</formula>
    <oldFormula>'DPGF bât,BLOC TECH &amp; TWR BISSAU'!$3:$4</oldFormula>
  </rdn>
  <rdn rId="0" localSheetId="1" customView="1" name="Z_CDF92ED6_EDFB_4BB0_ACE7_81B895B8669C_.wvu.Rows" hidden="1" oldHidden="1">
    <formula>'DPGF bât,BLOC TECH &amp; TWR BISSAU'!$448:$448,'DPGF bât,BLOC TECH &amp; TWR BISSAU'!$483:$483</formula>
    <oldFormula>'DPGF bât,BLOC TECH &amp; TWR BISSAU'!$448:$448,'DPGF bât,BLOC TECH &amp; TWR BISSAU'!$483:$483</oldFormula>
  </rdn>
  <rdn rId="0" localSheetId="2" customView="1" name="Z_CDF92ED6_EDFB_4BB0_ACE7_81B895B8669C_.wvu.PrintTitles" hidden="1" oldHidden="1">
    <formula>'BORDEREAUX DES PRIX FORFETAIRES'!$3:$4</formula>
    <oldFormula>'BORDEREAUX DES PRIX FORFETAIRES'!$3:$4</oldFormula>
  </rdn>
  <rcv guid="{CDF92ED6-EDFB-4BB0-ACE7-81B895B8669C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5" sId="2">
    <oc r="A476" t="inlineStr">
      <is>
        <t>19</t>
      </is>
    </oc>
    <nc r="A476" t="inlineStr">
      <is>
        <t>20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6" sId="1">
    <oc r="D415">
      <v>260</v>
    </oc>
    <nc r="D415">
      <v>430</v>
    </nc>
  </rcc>
  <rcc rId="3587" sId="1">
    <oc r="D416">
      <v>144</v>
    </oc>
    <nc r="D416">
      <v>130</v>
    </nc>
  </rcc>
  <rcc rId="3588" sId="1">
    <oc r="B416" t="inlineStr">
      <is>
        <t xml:space="preserve">Plancher  technique surélevé amovible (ferméture caniveaux) </t>
      </is>
    </oc>
    <nc r="B416" t="inlineStr">
      <is>
        <t xml:space="preserve">Plancher  technique  amovible (ferméture caniveaux) </t>
      </is>
    </nc>
  </rcc>
  <rcc rId="3589" sId="1">
    <oc r="B415" t="inlineStr">
      <is>
        <t xml:space="preserve">Plancher  technique surélevé amovible  </t>
      </is>
    </oc>
    <nc r="B415" t="inlineStr">
      <is>
        <t xml:space="preserve">Plancher  technique amovible  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90" sId="2">
    <oc r="B399" t="inlineStr">
      <is>
        <t xml:space="preserve">Plancher  technique surélevé amovible  </t>
      </is>
    </oc>
    <nc r="B399" t="inlineStr">
      <is>
        <t xml:space="preserve">Plancher  technique amovible  </t>
      </is>
    </nc>
  </rcc>
  <rcc rId="3591" sId="2">
    <oc r="B400" t="inlineStr">
      <is>
        <t xml:space="preserve">Plancher  technique surélevé amovible (ferméture caniveaux) </t>
      </is>
    </oc>
    <nc r="B400" t="inlineStr">
      <is>
        <t xml:space="preserve">Plancher  technique amovible (ferméture caniveaux)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22" sId="2">
    <oc r="D16">
      <v>27</v>
    </oc>
    <nc r="D16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523" sId="2" ref="A493:XFD493" action="deleteRow">
    <rfmt sheetId="2" xfDxf="1" sqref="A493:XFD493" start="0" length="0"/>
    <rfmt sheetId="2" sqref="A493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B493" start="0" length="0">
      <dxf>
        <font>
          <b/>
          <sz val="10"/>
          <color auto="1"/>
          <name val="Algerian"/>
          <family val="5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C493" start="0" length="0">
      <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D493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93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24" sId="2">
    <nc r="B469" t="inlineStr">
      <is>
        <t>LOT 18 - V.  R.  D.  / espaces verts (voir cptp et bpu voiries)</t>
      </is>
    </nc>
  </rcc>
  <rcc rId="3525" sId="2" xfDxf="1" dxf="1">
    <oc r="B469" t="inlineStr">
      <is>
        <r>
          <t xml:space="preserve">LOT 18 - </t>
        </r>
        <r>
          <rPr>
            <b/>
            <u/>
            <sz val="10"/>
            <rFont val="Algerian"/>
            <family val="5"/>
          </rPr>
          <t>V.  R.  D.  / espaces verts</t>
        </r>
      </is>
    </oc>
    <nc r="B469" t="inlineStr">
      <is>
        <t>LOT 18 - V.  R.  D.  / espaces verts (voir cptp et bpu voiries)</t>
      </is>
    </nc>
    <ndxf>
      <font>
        <b/>
        <name val="Algerian"/>
        <family val="5"/>
      </font>
      <alignment wrapText="1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ndxf>
  </rcc>
  <rrc rId="3526" sId="2" ref="A470:XFD470" action="deleteRow">
    <rfmt sheetId="2" xfDxf="1" sqref="A470:XFD470" start="0" length="0"/>
    <rcc rId="0" sId="2" dxf="1">
      <nc r="A470" t="inlineStr">
        <is>
          <t>18.2.a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70" t="inlineStr">
        <is>
          <t>*Voies de circulation + parking en béton rigide (voie n°3)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470" start="0" length="0">
      <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27" sId="2" ref="A470:XFD470" action="deleteRow">
    <rfmt sheetId="2" xfDxf="1" sqref="A470:XFD470" start="0" length="0"/>
    <rfmt sheetId="2" sqref="A470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70" t="inlineStr">
        <is>
          <t>y compris couche de fondation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m²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28" sId="2" ref="A470:XFD470" action="deleteRow">
    <rfmt sheetId="2" xfDxf="1" sqref="A470:XFD470" start="0" length="0"/>
    <rfmt sheetId="2" sqref="A470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70" t="inlineStr">
        <is>
          <t>*Voie d'accès direct au bloc desservant la base SLI en béton rigide (voie n°1)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470" start="0" length="0">
      <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29" sId="2" ref="A470:XFD470" action="deleteRow">
    <rfmt sheetId="2" xfDxf="1" sqref="A470:XFD470" start="0" length="0"/>
    <rfmt sheetId="2" sqref="A470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70" t="inlineStr">
        <is>
          <t>y compris couche de fondation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m²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30" sId="2" ref="A470:XFD470" action="deleteRow">
    <rfmt sheetId="2" xfDxf="1" sqref="A470:XFD470" start="0" length="0"/>
    <rfmt sheetId="2" sqref="A470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70" t="inlineStr">
        <is>
          <t>*Voie qui raccorde le nouveau bloc à l'aérogare du côté du front des installations en béton rigide (voie n°2)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470" start="0" length="0">
      <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31" sId="2" ref="A470:XFD470" action="deleteRow">
    <rfmt sheetId="2" xfDxf="1" sqref="A470:XFD470" start="0" length="0"/>
    <rfmt sheetId="2" sqref="A470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70" t="inlineStr">
        <is>
          <t>y compris couche de fondation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m²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32" sId="2" ref="A470:XFD470" action="deleteRow">
    <rfmt sheetId="2" xfDxf="1" sqref="A470:XFD470" start="0" length="0"/>
    <rfmt sheetId="2" sqref="A470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70" t="inlineStr">
        <is>
          <t>Ouvrages d'assainissement nécessaires pour la collecte et l'évacuation des eaux de ruissellement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F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33" sId="2" ref="A470:XFD470" action="deleteRow">
    <rfmt sheetId="2" xfDxf="1" sqref="A470:XFD470" start="0" length="0"/>
    <rcc rId="0" sId="2" dxf="1">
      <nc r="A470" t="inlineStr">
        <is>
          <t>18.2.b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70" t="inlineStr">
        <is>
          <t>* Trottoirs ou circulation piétonne en pavés trief de 8 cm d'épaisseur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m²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34" sId="2" ref="A470:XFD470" action="deleteRow">
    <rfmt sheetId="2" xfDxf="1" sqref="A470:XFD470" start="0" length="0"/>
    <rcc rId="0" sId="2" dxf="1">
      <nc r="A470" t="inlineStr">
        <is>
          <t>18.2.c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70" t="inlineStr">
        <is>
          <t>Bordure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470" start="0" length="0">
      <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35" sId="2" ref="A470:XFD470" action="deleteRow">
    <rfmt sheetId="2" xfDxf="1" sqref="A470:XFD470" start="0" length="0"/>
    <rfmt sheetId="2" sqref="A470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70" t="inlineStr">
        <is>
          <t>*Bordure de chaussée avec fil d'eau en béton à 400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ml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36" sId="2" ref="A470:XFD470" action="deleteRow">
    <rfmt sheetId="2" xfDxf="1" sqref="A470:XFD470" start="0" length="0"/>
    <rfmt sheetId="2" sqref="A470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70" t="inlineStr">
        <is>
          <t>*Bordure de chaussée sans fil d'eau à l'arase de la chaussée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ml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37" sId="2" ref="A470:XFD470" action="deleteRow">
    <rfmt sheetId="2" xfDxf="1" sqref="A470:XFD470" start="0" length="0"/>
    <rcc rId="0" sId="2" dxf="1">
      <nc r="A470" t="inlineStr">
        <is>
          <t>18.3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70" t="inlineStr">
        <is>
          <t>ESPACE VERTS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470" start="0" length="0">
      <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38" sId="2" ref="A470:XFD470" action="deleteRow">
    <rfmt sheetId="2" xfDxf="1" sqref="A470:XFD470" start="0" length="0"/>
    <rcc rId="0" sId="2" dxf="1">
      <nc r="A470" t="inlineStr">
        <is>
          <t>18.3.a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70" t="inlineStr">
        <is>
          <t>Nettoyage du terrain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F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39" sId="2" ref="A470:XFD470" action="deleteRow">
    <rfmt sheetId="2" xfDxf="1" sqref="A470:XFD470" start="0" length="0"/>
    <rcc rId="0" sId="2" dxf="1">
      <nc r="A470" t="inlineStr">
        <is>
          <t>18.3.b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70" t="inlineStr">
        <is>
          <t>Plantation d'arbustes y compris toutes sujetions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F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40" sId="2" ref="A470:XFD470" action="deleteRow">
    <rfmt sheetId="2" xfDxf="1" sqref="A470:XFD470" start="0" length="0"/>
    <rfmt sheetId="2" sqref="A470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70" t="inlineStr">
        <is>
          <t>Haie en PHYLLANTUS le long des circulations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F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41" sId="2" ref="A470:XFD470" action="deleteRow">
    <rfmt sheetId="2" xfDxf="1" sqref="A470:XFD470" start="0" length="0"/>
    <rcc rId="0" sId="2" dxf="1">
      <nc r="A470" t="inlineStr">
        <is>
          <t xml:space="preserve"> 18.4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70" t="inlineStr">
        <is>
          <t>Clôture côté rue avec motif décoratif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ml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42" sId="2" ref="A470:XFD470" action="deleteRow">
    <rfmt sheetId="2" xfDxf="1" sqref="A470:XFD470" start="0" length="0"/>
    <rcc rId="0" sId="2" dxf="1">
      <nc r="A470" t="inlineStr">
        <is>
          <t>18.5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70" t="inlineStr">
        <is>
          <t>Clôture sans motif décoratif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ml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43" sId="2" ref="A470:XFD470" action="deleteRow">
    <rfmt sheetId="2" xfDxf="1" sqref="A470:XFD470" start="0" length="0"/>
    <rcc rId="0" sId="2" dxf="1">
      <nc r="A470" t="inlineStr">
        <is>
          <t>18.6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70" t="inlineStr">
        <is>
          <t>Barrière levante automatique à un bras de 5 m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ens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44" sId="2" ref="A470:XFD470" action="deleteRow">
    <rfmt sheetId="2" xfDxf="1" sqref="A470:XFD470" start="0" length="0"/>
    <rcc rId="0" sId="2" dxf="1">
      <nc r="A470" t="inlineStr">
        <is>
          <t>18.7</t>
        </is>
      </nc>
      <n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70" t="inlineStr">
        <is>
          <t>Eclairage extérieur: *Boule opale + bloc droit sur  un mât en alu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C470" start="0" length="0">
      <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45" sId="2" ref="A470:XFD470" action="deleteRow">
    <rfmt sheetId="2" xfDxf="1" sqref="A470:XFD470" start="0" length="0"/>
    <rfmt sheetId="2" sqref="A470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70" t="inlineStr">
        <is>
          <t>de 3 m de hauteur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U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46" sId="2" ref="A470:XFD470" action="deleteRow">
    <rfmt sheetId="2" xfDxf="1" sqref="A470:XFD470" start="0" length="0"/>
    <rfmt sheetId="2" sqref="A470" start="0" length="0">
      <dxf>
        <font>
          <b/>
          <sz val="10"/>
          <color auto="1"/>
          <name val="Arial"/>
          <family val="2"/>
          <scheme val="none"/>
        </font>
        <numFmt numFmtId="30" formatCode="@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B470" t="inlineStr">
        <is>
          <t>* Projecteur</t>
        </is>
      </nc>
      <ndxf>
        <font>
          <sz val="10"/>
          <color auto="1"/>
          <name val="Arial"/>
          <family val="2"/>
          <scheme val="none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470" t="inlineStr">
        <is>
          <t>U</t>
        </is>
      </nc>
      <ndxf>
        <font>
          <sz val="10"/>
          <color auto="1"/>
          <name val="Arial"/>
          <family val="2"/>
          <scheme val="none"/>
        </font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fmt sheetId="2" sqref="D470" start="0" length="0">
      <dxf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E470" start="0" length="0">
      <dxf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CDF92ED6-EDFB-4BB0-ACE7-81B895B8669C}" action="delete"/>
  <rdn rId="0" localSheetId="1" customView="1" name="Z_CDF92ED6_EDFB_4BB0_ACE7_81B895B8669C_.wvu.PrintArea" hidden="1" oldHidden="1">
    <formula>'DPGF bât,BLOC TECH &amp; TWR BISSAU'!$A$1:$F$549</formula>
    <oldFormula>'DPGF bât,BLOC TECH &amp; TWR BISSAU'!$A$1:$F$549</oldFormula>
  </rdn>
  <rdn rId="0" localSheetId="1" customView="1" name="Z_CDF92ED6_EDFB_4BB0_ACE7_81B895B8669C_.wvu.PrintTitles" hidden="1" oldHidden="1">
    <formula>'DPGF bât,BLOC TECH &amp; TWR BISSAU'!$3:$4</formula>
    <oldFormula>'DPGF bât,BLOC TECH &amp; TWR BISSAU'!$3:$4</oldFormula>
  </rdn>
  <rdn rId="0" localSheetId="1" customView="1" name="Z_CDF92ED6_EDFB_4BB0_ACE7_81B895B8669C_.wvu.Rows" hidden="1" oldHidden="1">
    <formula>'DPGF bât,BLOC TECH &amp; TWR BISSAU'!$448:$448,'DPGF bât,BLOC TECH &amp; TWR BISSAU'!$483:$483</formula>
    <oldFormula>'DPGF bât,BLOC TECH &amp; TWR BISSAU'!$448:$448,'DPGF bât,BLOC TECH &amp; TWR BISSAU'!$483:$483</oldFormula>
  </rdn>
  <rdn rId="0" localSheetId="2" customView="1" name="Z_CDF92ED6_EDFB_4BB0_ACE7_81B895B8669C_.wvu.PrintTitles" hidden="1" oldHidden="1">
    <formula>'BORDEREAUX DES PRIX FORFETAIRES'!$3:$4</formula>
    <oldFormula>'BORDEREAUX DES PRIX FORFETAIRES'!$3:$4</oldFormula>
  </rdn>
  <rcv guid="{CDF92ED6-EDFB-4BB0-ACE7-81B895B8669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3" sId="1">
    <oc r="D11">
      <v>883</v>
    </oc>
    <nc r="D11">
      <f>338/0.4*1.7*1.2</f>
    </nc>
  </rcc>
  <rcc rId="3364" sId="1">
    <oc r="D10">
      <v>780</v>
    </oc>
    <nc r="D10">
      <f>(70/0.35)*1.75*1.2</f>
    </nc>
  </rcc>
  <rcc rId="3365" sId="1">
    <nc r="F28">
      <f>9*0.55</f>
    </nc>
  </rcc>
  <rcc rId="3366" sId="1">
    <nc r="F29">
      <f>6*0.45*2</f>
    </nc>
  </rcc>
  <rcc rId="3367" sId="1">
    <nc r="F30">
      <f>+F29+F28</f>
    </nc>
  </rcc>
  <rcc rId="3368" sId="1">
    <nc r="F31">
      <f>+F30*26</f>
    </nc>
  </rcc>
  <rcc rId="3369" sId="1">
    <nc r="F32">
      <f>26*0.45*2*1.8</f>
    </nc>
  </rcc>
  <rcc rId="3370" sId="1">
    <nc r="F33">
      <f>+F32+F31</f>
    </nc>
  </rcc>
  <rcc rId="3371" sId="1">
    <nc r="F34">
      <f>22*1.4*1.4*0.35</f>
    </nc>
  </rcc>
  <rcc rId="3372" sId="1">
    <nc r="F35">
      <f>+F34+F33</f>
    </nc>
  </rcc>
  <rcc rId="3373" sId="1">
    <oc r="D22">
      <v>95</v>
    </oc>
    <nc r="D22">
      <v>330</v>
    </nc>
  </rcc>
  <rcc rId="3374" sId="1">
    <oc r="D24">
      <v>455</v>
    </oc>
    <nc r="D24">
      <v>340</v>
    </nc>
  </rcc>
  <rfmt sheetId="1" sqref="D24" start="0" length="2147483647">
    <dxf>
      <font>
        <color rgb="FFFF0000"/>
      </font>
    </dxf>
  </rfmt>
  <rfmt sheetId="1" sqref="A29:XFD30">
    <dxf>
      <fill>
        <patternFill patternType="solid">
          <bgColor theme="5" tint="0.39997558519241921"/>
        </patternFill>
      </fill>
    </dxf>
  </rfmt>
  <rcc rId="3375" sId="1">
    <oc r="B32" t="inlineStr">
      <is>
        <t>ferraillage en HA 6 quadrillage 20x20 (ep = 13 cm)</t>
      </is>
    </oc>
    <nc r="B32" t="inlineStr">
      <is>
        <t>ferraillage en HA 8 quadrillage 15x15 (ep = 15 cm)</t>
      </is>
    </nc>
  </rcc>
  <rfmt sheetId="1" sqref="A32:XFD32">
    <dxf>
      <fill>
        <patternFill patternType="solid">
          <bgColor rgb="FFFFFF00"/>
        </patternFill>
      </fill>
    </dxf>
  </rfmt>
  <rfmt sheetId="1" sqref="A33:XFD33">
    <dxf>
      <fill>
        <patternFill patternType="solid">
          <bgColor rgb="FFFFC000"/>
        </patternFill>
      </fill>
    </dxf>
  </rfmt>
  <rcc rId="3376" sId="1">
    <oc r="D32">
      <v>205</v>
    </oc>
    <nc r="D32">
      <v>220</v>
    </nc>
  </rcc>
  <rcc rId="3377" sId="1">
    <oc r="D45">
      <v>90</v>
    </oc>
    <nc r="D45">
      <v>850</v>
    </nc>
  </rcc>
  <rcc rId="3378" sId="1">
    <oc r="D44">
      <f>2960-90</f>
    </oc>
    <nc r="D44">
      <v>1520</v>
    </nc>
  </rcc>
  <rfmt sheetId="1" sqref="D44:D45" start="0" length="2147483647">
    <dxf>
      <font>
        <color rgb="FFFF0000"/>
      </font>
    </dxf>
  </rfmt>
  <rfmt sheetId="1" sqref="B48:D51">
    <dxf>
      <fill>
        <patternFill patternType="solid">
          <bgColor theme="3" tint="0.59999389629810485"/>
        </patternFill>
      </fill>
    </dxf>
  </rfmt>
  <rcc rId="3379" sId="1">
    <nc r="E48" t="inlineStr">
      <is>
        <t>?</t>
      </is>
    </nc>
  </rcc>
  <rcc rId="3380" sId="1">
    <nc r="E49" t="inlineStr">
      <is>
        <t>?</t>
      </is>
    </nc>
  </rcc>
  <rcc rId="3381" sId="1">
    <nc r="E50" t="inlineStr">
      <is>
        <t>?</t>
      </is>
    </nc>
  </rcc>
  <rcc rId="3382" sId="1">
    <nc r="E51" t="inlineStr">
      <is>
        <t>?</t>
      </is>
    </nc>
  </rcc>
  <rfmt sheetId="1" sqref="A97:XFD97" start="0" length="2147483647">
    <dxf>
      <font>
        <color rgb="FFFF0000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3" sId="1">
    <oc r="D48">
      <f>545+155</f>
    </oc>
    <nc r="D48">
      <f>780+290</f>
    </nc>
  </rcc>
  <rcc rId="3384" sId="1" numFmtId="4">
    <oc r="E48" t="inlineStr">
      <is>
        <t>?</t>
      </is>
    </oc>
    <nc r="E48"/>
  </rcc>
  <rcc rId="3385" sId="1">
    <oc r="D50">
      <v>275</v>
    </oc>
    <nc r="D50">
      <v>492</v>
    </nc>
  </rcc>
  <rcc rId="3386" sId="1">
    <oc r="B50" t="inlineStr">
      <is>
        <t>Béton pour dalle pleine de 20 (plancher haut Fût SV)</t>
      </is>
    </oc>
    <nc r="B50" t="inlineStr">
      <is>
        <t>Béton pour dalle pleine de 20 (bloc+tour)</t>
      </is>
    </nc>
  </rcc>
  <rcc rId="3387" sId="1">
    <oc r="B49" t="inlineStr">
      <is>
        <t>Béton pour dalle pleine de 18 (bloc+fût)</t>
      </is>
    </oc>
    <nc r="B49" t="inlineStr">
      <is>
        <t>Béton pour dalle pleine de 18 (bloc+tour)</t>
      </is>
    </nc>
  </rcc>
  <rcc rId="3388" sId="1">
    <oc r="B48" t="inlineStr">
      <is>
        <t>Béton pour dalle pleine de 14 (bloc+fût)</t>
      </is>
    </oc>
    <nc r="B48" t="inlineStr">
      <is>
        <t>Béton pour dalle pleine de 14 (bloc+tour)</t>
      </is>
    </nc>
  </rcc>
  <rrc rId="3389" sId="1" ref="A49:XFD49" action="deleteRow">
    <undo index="65535" exp="area" ref3D="1" dr="$A$483:$XFD$483" dn="Z_7E80FBDC_0520_4531_863D_BD60E3BA3725_.wvu.Rows" sId="1"/>
    <undo index="1" exp="area" ref3D="1" dr="$A$448:$XFD$448" dn="Z_7E80FBDC_0520_4531_863D_BD60E3BA3725_.wvu.Rows" sId="1"/>
    <undo index="65535" exp="area" ref3D="1" dr="$A$483:$XFD$483" dn="Z_CDF92ED6_EDFB_4BB0_ACE7_81B895B8669C_.wvu.Rows" sId="1"/>
    <undo index="1" exp="area" ref3D="1" dr="$A$448:$XFD$448" dn="Z_CDF92ED6_EDFB_4BB0_ACE7_81B895B8669C_.wvu.Rows" sId="1"/>
    <undo index="65535" exp="area" ref3D="1" dr="$A$483:$XFD$483" dn="Z_437051D5_7A3D_4C86_A548_5BF5EE6C989B_.wvu.Rows" sId="1"/>
    <undo index="1" exp="area" ref3D="1" dr="$A$448:$XFD$448" dn="Z_437051D5_7A3D_4C86_A548_5BF5EE6C989B_.wvu.Rows" sId="1"/>
    <rfmt sheetId="1" xfDxf="1" sqref="A49:XFD49" start="0" length="0">
      <dxf/>
    </rfmt>
    <rfmt sheetId="1" sqref="A49" start="0" length="0">
      <dxf>
        <font>
          <b/>
          <family val="2"/>
        </font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49" t="inlineStr">
        <is>
          <t>Béton pour dalle pleine de 18 (bloc+tour)</t>
        </is>
      </nc>
      <ndxf>
        <fill>
          <patternFill patternType="solid">
            <bgColor theme="3" tint="0.59999389629810485"/>
          </patternFill>
        </fill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" t="inlineStr">
        <is>
          <t>m²</t>
        </is>
      </nc>
      <ndxf>
        <fill>
          <patternFill patternType="solid">
            <bgColor theme="3" tint="0.59999389629810485"/>
          </patternFill>
        </fill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">
        <v>250</v>
      </nc>
      <ndxf>
        <fill>
          <patternFill patternType="solid">
            <bgColor theme="3" tint="0.59999389629810485"/>
          </patternFill>
        </fill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" t="inlineStr">
        <is>
          <t>?</t>
        </is>
      </nc>
      <ndxf>
        <numFmt numFmtId="3" formatCode="#,##0"/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F49" start="0" length="0">
      <dxf>
        <numFmt numFmtId="3" formatCode="#,##0"/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390" sId="1">
    <oc r="E49" t="inlineStr">
      <is>
        <t>?</t>
      </is>
    </oc>
    <nc r="E49"/>
  </rcc>
  <rcc rId="3391" sId="1">
    <oc r="E50" t="inlineStr">
      <is>
        <t>?</t>
      </is>
    </oc>
    <nc r="E50"/>
  </rcc>
  <rcc rId="3392" sId="1">
    <oc r="D32">
      <v>220</v>
    </oc>
    <nc r="D32">
      <v>1740</v>
    </nc>
  </rcc>
  <rrc rId="3393" sId="1" ref="A33:XFD33" action="deleteRow">
    <undo index="65535" exp="ref" v="1" dr="F33" r="F35" sId="1"/>
    <undo index="65535" exp="area" ref3D="1" dr="$A$482:$XFD$482" dn="Z_7E80FBDC_0520_4531_863D_BD60E3BA3725_.wvu.Rows" sId="1"/>
    <undo index="1" exp="area" ref3D="1" dr="$A$447:$XFD$447" dn="Z_7E80FBDC_0520_4531_863D_BD60E3BA3725_.wvu.Rows" sId="1"/>
    <undo index="65535" exp="area" ref3D="1" dr="$A$482:$XFD$482" dn="Z_CDF92ED6_EDFB_4BB0_ACE7_81B895B8669C_.wvu.Rows" sId="1"/>
    <undo index="1" exp="area" ref3D="1" dr="$A$447:$XFD$447" dn="Z_CDF92ED6_EDFB_4BB0_ACE7_81B895B8669C_.wvu.Rows" sId="1"/>
    <undo index="65535" exp="area" ref3D="1" dr="$A$482:$XFD$482" dn="Z_437051D5_7A3D_4C86_A548_5BF5EE6C989B_.wvu.Rows" sId="1"/>
    <undo index="1" exp="area" ref3D="1" dr="$A$447:$XFD$447" dn="Z_437051D5_7A3D_4C86_A548_5BF5EE6C989B_.wvu.Rows" sId="1"/>
    <rfmt sheetId="1" xfDxf="1" sqref="A33:XFD33" start="0" length="0">
      <dxf>
        <fill>
          <patternFill patternType="solid">
            <bgColor rgb="FFFFC000"/>
          </patternFill>
        </fill>
      </dxf>
    </rfmt>
    <rcc rId="0" sId="1" dxf="1">
      <nc r="A33" t="inlineStr">
        <is>
          <t>1.2.e2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33" t="inlineStr">
        <is>
          <t>Béton pour forme de dallage (ép = 15cm)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" t="inlineStr">
        <is>
          <t>m3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33">
        <v>14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3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F33">
        <f>+F32+F31</f>
      </nc>
      <n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94" sId="1" ref="A15:XFD15" action="insertRow">
    <undo index="65535" exp="area" ref3D="1" dr="$A$481:$XFD$481" dn="Z_7E80FBDC_0520_4531_863D_BD60E3BA3725_.wvu.Rows" sId="1"/>
    <undo index="1" exp="area" ref3D="1" dr="$A$446:$XFD$446" dn="Z_7E80FBDC_0520_4531_863D_BD60E3BA3725_.wvu.Rows" sId="1"/>
    <undo index="65535" exp="area" ref3D="1" dr="$A$481:$XFD$481" dn="Z_CDF92ED6_EDFB_4BB0_ACE7_81B895B8669C_.wvu.Rows" sId="1"/>
    <undo index="1" exp="area" ref3D="1" dr="$A$446:$XFD$446" dn="Z_CDF92ED6_EDFB_4BB0_ACE7_81B895B8669C_.wvu.Rows" sId="1"/>
    <undo index="65535" exp="area" ref3D="1" dr="$A$481:$XFD$481" dn="Z_437051D5_7A3D_4C86_A548_5BF5EE6C989B_.wvu.Rows" sId="1"/>
    <undo index="1" exp="area" ref3D="1" dr="$A$446:$XFD$446" dn="Z_437051D5_7A3D_4C86_A548_5BF5EE6C989B_.wvu.Rows" sId="1"/>
  </rrc>
  <rrc rId="3395" sId="1" ref="A15:XFD15" action="insertRow">
    <undo index="65535" exp="area" ref3D="1" dr="$A$482:$XFD$482" dn="Z_7E80FBDC_0520_4531_863D_BD60E3BA3725_.wvu.Rows" sId="1"/>
    <undo index="1" exp="area" ref3D="1" dr="$A$447:$XFD$447" dn="Z_7E80FBDC_0520_4531_863D_BD60E3BA3725_.wvu.Rows" sId="1"/>
    <undo index="65535" exp="area" ref3D="1" dr="$A$482:$XFD$482" dn="Z_CDF92ED6_EDFB_4BB0_ACE7_81B895B8669C_.wvu.Rows" sId="1"/>
    <undo index="1" exp="area" ref3D="1" dr="$A$447:$XFD$447" dn="Z_CDF92ED6_EDFB_4BB0_ACE7_81B895B8669C_.wvu.Rows" sId="1"/>
    <undo index="65535" exp="area" ref3D="1" dr="$A$482:$XFD$482" dn="Z_437051D5_7A3D_4C86_A548_5BF5EE6C989B_.wvu.Rows" sId="1"/>
    <undo index="1" exp="area" ref3D="1" dr="$A$447:$XFD$447" dn="Z_437051D5_7A3D_4C86_A548_5BF5EE6C989B_.wvu.Rows" sId="1"/>
  </rrc>
  <rrc rId="3396" sId="1" ref="A15:XFD15" action="insertRow">
    <undo index="65535" exp="area" ref3D="1" dr="$A$483:$XFD$483" dn="Z_7E80FBDC_0520_4531_863D_BD60E3BA3725_.wvu.Rows" sId="1"/>
    <undo index="1" exp="area" ref3D="1" dr="$A$448:$XFD$448" dn="Z_7E80FBDC_0520_4531_863D_BD60E3BA3725_.wvu.Rows" sId="1"/>
    <undo index="65535" exp="area" ref3D="1" dr="$A$483:$XFD$483" dn="Z_CDF92ED6_EDFB_4BB0_ACE7_81B895B8669C_.wvu.Rows" sId="1"/>
    <undo index="1" exp="area" ref3D="1" dr="$A$448:$XFD$448" dn="Z_CDF92ED6_EDFB_4BB0_ACE7_81B895B8669C_.wvu.Rows" sId="1"/>
    <undo index="65535" exp="area" ref3D="1" dr="$A$483:$XFD$483" dn="Z_437051D5_7A3D_4C86_A548_5BF5EE6C989B_.wvu.Rows" sId="1"/>
    <undo index="1" exp="area" ref3D="1" dr="$A$448:$XFD$448" dn="Z_437051D5_7A3D_4C86_A548_5BF5EE6C989B_.wvu.Rows" sId="1"/>
  </rrc>
  <rrc rId="3397" sId="1" ref="A15:XFD15" action="insertRow">
    <undo index="65535" exp="area" ref3D="1" dr="$A$484:$XFD$484" dn="Z_7E80FBDC_0520_4531_863D_BD60E3BA3725_.wvu.Rows" sId="1"/>
    <undo index="1" exp="area" ref3D="1" dr="$A$449:$XFD$449" dn="Z_7E80FBDC_0520_4531_863D_BD60E3BA3725_.wvu.Rows" sId="1"/>
    <undo index="65535" exp="area" ref3D="1" dr="$A$484:$XFD$484" dn="Z_CDF92ED6_EDFB_4BB0_ACE7_81B895B8669C_.wvu.Rows" sId="1"/>
    <undo index="1" exp="area" ref3D="1" dr="$A$449:$XFD$449" dn="Z_CDF92ED6_EDFB_4BB0_ACE7_81B895B8669C_.wvu.Rows" sId="1"/>
    <undo index="65535" exp="area" ref3D="1" dr="$A$484:$XFD$484" dn="Z_437051D5_7A3D_4C86_A548_5BF5EE6C989B_.wvu.Rows" sId="1"/>
    <undo index="1" exp="area" ref3D="1" dr="$A$449:$XFD$449" dn="Z_437051D5_7A3D_4C86_A548_5BF5EE6C989B_.wvu.Rows" sId="1"/>
  </rrc>
  <rcc rId="3398" sId="1">
    <oc r="D27">
      <v>60</v>
    </oc>
    <nc r="D27">
      <v>103</v>
    </nc>
  </rcc>
  <rrc rId="3399" sId="1" ref="A15:XFD15" action="insertRow">
    <undo index="65535" exp="area" ref3D="1" dr="$A$485:$XFD$485" dn="Z_7E80FBDC_0520_4531_863D_BD60E3BA3725_.wvu.Rows" sId="1"/>
    <undo index="1" exp="area" ref3D="1" dr="$A$450:$XFD$450" dn="Z_7E80FBDC_0520_4531_863D_BD60E3BA3725_.wvu.Rows" sId="1"/>
    <undo index="65535" exp="area" ref3D="1" dr="$A$485:$XFD$485" dn="Z_CDF92ED6_EDFB_4BB0_ACE7_81B895B8669C_.wvu.Rows" sId="1"/>
    <undo index="1" exp="area" ref3D="1" dr="$A$450:$XFD$450" dn="Z_CDF92ED6_EDFB_4BB0_ACE7_81B895B8669C_.wvu.Rows" sId="1"/>
    <undo index="65535" exp="area" ref3D="1" dr="$A$485:$XFD$485" dn="Z_437051D5_7A3D_4C86_A548_5BF5EE6C989B_.wvu.Rows" sId="1"/>
    <undo index="1" exp="area" ref3D="1" dr="$A$450:$XFD$450" dn="Z_437051D5_7A3D_4C86_A548_5BF5EE6C989B_.wvu.Rows" sId="1"/>
  </rrc>
  <rcc rId="3400" sId="1" odxf="1" dxf="1">
    <nc r="B15" t="inlineStr">
      <is>
        <t>TOTAL  TERRASSEMENT</t>
      </is>
    </nc>
    <odxf>
      <font>
        <b val="0"/>
        <family val="2"/>
      </font>
      <fill>
        <patternFill patternType="none">
          <bgColor indexed="65"/>
        </patternFill>
      </fill>
      <alignment horizontal="left"/>
    </odxf>
    <ndxf>
      <font>
        <b/>
        <family val="2"/>
      </font>
      <fill>
        <patternFill patternType="solid">
          <bgColor indexed="22"/>
        </patternFill>
      </fill>
      <alignment horizontal="right"/>
    </ndxf>
  </rcc>
  <rfmt sheetId="1" sqref="C15" start="0" length="0">
    <dxf>
      <fill>
        <patternFill patternType="solid">
          <bgColor indexed="22"/>
        </patternFill>
      </fill>
    </dxf>
  </rfmt>
  <rfmt sheetId="1" sqref="D15" start="0" length="0">
    <dxf>
      <fill>
        <patternFill patternType="solid">
          <bgColor indexed="22"/>
        </patternFill>
      </fill>
      <alignment vertical="top"/>
    </dxf>
  </rfmt>
  <rfmt sheetId="1" sqref="E15" start="0" length="0">
    <dxf>
      <fill>
        <patternFill patternType="solid">
          <bgColor indexed="22"/>
        </patternFill>
      </fill>
    </dxf>
  </rfmt>
  <rfmt sheetId="1" sqref="F15" start="0" length="0">
    <dxf>
      <font>
        <b/>
        <family val="2"/>
      </font>
      <fill>
        <patternFill patternType="solid">
          <bgColor indexed="22"/>
        </patternFill>
      </fill>
    </dxf>
  </rfmt>
  <rcc rId="3401" sId="1">
    <nc r="G15">
      <f>+G9+156</f>
    </nc>
  </rcc>
  <rrc rId="3402" sId="1" ref="A19:XFD19" action="insertRow">
    <undo index="65535" exp="area" ref3D="1" dr="$A$486:$XFD$486" dn="Z_7E80FBDC_0520_4531_863D_BD60E3BA3725_.wvu.Rows" sId="1"/>
    <undo index="1" exp="area" ref3D="1" dr="$A$451:$XFD$451" dn="Z_7E80FBDC_0520_4531_863D_BD60E3BA3725_.wvu.Rows" sId="1"/>
    <undo index="65535" exp="area" ref3D="1" dr="$A$486:$XFD$486" dn="Z_CDF92ED6_EDFB_4BB0_ACE7_81B895B8669C_.wvu.Rows" sId="1"/>
    <undo index="1" exp="area" ref3D="1" dr="$A$451:$XFD$451" dn="Z_CDF92ED6_EDFB_4BB0_ACE7_81B895B8669C_.wvu.Rows" sId="1"/>
    <undo index="65535" exp="area" ref3D="1" dr="$A$486:$XFD$486" dn="Z_437051D5_7A3D_4C86_A548_5BF5EE6C989B_.wvu.Rows" sId="1"/>
    <undo index="1" exp="area" ref3D="1" dr="$A$451:$XFD$451" dn="Z_437051D5_7A3D_4C86_A548_5BF5EE6C989B_.wvu.Rows" sId="1"/>
  </rrc>
  <rrc rId="3403" sId="1" ref="A19:XFD19" action="insertRow">
    <undo index="65535" exp="area" ref3D="1" dr="$A$487:$XFD$487" dn="Z_7E80FBDC_0520_4531_863D_BD60E3BA3725_.wvu.Rows" sId="1"/>
    <undo index="1" exp="area" ref3D="1" dr="$A$452:$XFD$452" dn="Z_7E80FBDC_0520_4531_863D_BD60E3BA3725_.wvu.Rows" sId="1"/>
    <undo index="65535" exp="area" ref3D="1" dr="$A$487:$XFD$487" dn="Z_CDF92ED6_EDFB_4BB0_ACE7_81B895B8669C_.wvu.Rows" sId="1"/>
    <undo index="1" exp="area" ref3D="1" dr="$A$452:$XFD$452" dn="Z_CDF92ED6_EDFB_4BB0_ACE7_81B895B8669C_.wvu.Rows" sId="1"/>
    <undo index="65535" exp="area" ref3D="1" dr="$A$487:$XFD$487" dn="Z_437051D5_7A3D_4C86_A548_5BF5EE6C989B_.wvu.Rows" sId="1"/>
    <undo index="1" exp="area" ref3D="1" dr="$A$452:$XFD$452" dn="Z_437051D5_7A3D_4C86_A548_5BF5EE6C989B_.wvu.Rows" sId="1"/>
  </rrc>
  <rrc rId="3404" sId="1" ref="A19:XFD19" action="insertRow">
    <undo index="65535" exp="area" ref3D="1" dr="$A$488:$XFD$488" dn="Z_7E80FBDC_0520_4531_863D_BD60E3BA3725_.wvu.Rows" sId="1"/>
    <undo index="1" exp="area" ref3D="1" dr="$A$453:$XFD$453" dn="Z_7E80FBDC_0520_4531_863D_BD60E3BA3725_.wvu.Rows" sId="1"/>
    <undo index="65535" exp="area" ref3D="1" dr="$A$488:$XFD$488" dn="Z_CDF92ED6_EDFB_4BB0_ACE7_81B895B8669C_.wvu.Rows" sId="1"/>
    <undo index="1" exp="area" ref3D="1" dr="$A$453:$XFD$453" dn="Z_CDF92ED6_EDFB_4BB0_ACE7_81B895B8669C_.wvu.Rows" sId="1"/>
    <undo index="65535" exp="area" ref3D="1" dr="$A$488:$XFD$488" dn="Z_437051D5_7A3D_4C86_A548_5BF5EE6C989B_.wvu.Rows" sId="1"/>
    <undo index="1" exp="area" ref3D="1" dr="$A$453:$XFD$453" dn="Z_437051D5_7A3D_4C86_A548_5BF5EE6C989B_.wvu.Rows" sId="1"/>
  </rrc>
  <rrc rId="3405" sId="1" ref="A17:XFD21" action="insertRow">
    <undo index="65535" exp="area" ref3D="1" dr="$A$489:$XFD$489" dn="Z_7E80FBDC_0520_4531_863D_BD60E3BA3725_.wvu.Rows" sId="1"/>
    <undo index="1" exp="area" ref3D="1" dr="$A$454:$XFD$454" dn="Z_7E80FBDC_0520_4531_863D_BD60E3BA3725_.wvu.Rows" sId="1"/>
    <undo index="65535" exp="area" ref3D="1" dr="$A$489:$XFD$489" dn="Z_CDF92ED6_EDFB_4BB0_ACE7_81B895B8669C_.wvu.Rows" sId="1"/>
    <undo index="1" exp="area" ref3D="1" dr="$A$454:$XFD$454" dn="Z_CDF92ED6_EDFB_4BB0_ACE7_81B895B8669C_.wvu.Rows" sId="1"/>
    <undo index="65535" exp="area" ref3D="1" dr="$A$489:$XFD$489" dn="Z_437051D5_7A3D_4C86_A548_5BF5EE6C989B_.wvu.Rows" sId="1"/>
    <undo index="1" exp="area" ref3D="1" dr="$A$454:$XFD$454" dn="Z_437051D5_7A3D_4C86_A548_5BF5EE6C989B_.wvu.Rows" sId="1"/>
  </rrc>
  <rcc rId="3406" sId="1">
    <nc r="A17" t="inlineStr">
      <is>
        <t>1.1.a</t>
      </is>
    </nc>
  </rcc>
  <rfmt sheetId="1" sqref="B17" start="0" length="0">
    <dxf>
      <alignment horizontal="general"/>
    </dxf>
  </rfmt>
  <rcc rId="3407" sId="1">
    <nc r="C17" t="inlineStr">
      <is>
        <t>F</t>
      </is>
    </nc>
  </rcc>
  <rcc rId="3408" sId="1">
    <nc r="D17">
      <v>1</v>
    </nc>
  </rcc>
  <rcc rId="3409" sId="1">
    <nc r="A18" t="inlineStr">
      <is>
        <t>1.1.b</t>
      </is>
    </nc>
  </rcc>
  <rcc rId="3410" sId="1">
    <nc r="B18" t="inlineStr">
      <is>
        <t>Préparation du terrain dont ( Mouvement de terre pour nivellemnt à la cote +39,37 d'un volume de 9387m3 en remblai déblai):+ implantation niveau et mise</t>
      </is>
    </nc>
  </rcc>
  <rcc rId="3411" sId="1">
    <nc r="G18">
      <f>5*3*2*3</f>
    </nc>
  </rcc>
  <rcc rId="3412" sId="1">
    <nc r="B19" t="inlineStr">
      <is>
        <t>en place plate-forme</t>
      </is>
    </nc>
  </rcc>
  <rcc rId="3413" sId="1">
    <nc r="C19" t="inlineStr">
      <is>
        <t>F</t>
      </is>
    </nc>
  </rcc>
  <rcc rId="3414" sId="1">
    <nc r="D19">
      <v>1</v>
    </nc>
  </rcc>
  <rcc rId="3415" sId="1">
    <nc r="G19">
      <f>90+156+60</f>
    </nc>
  </rcc>
  <rcc rId="3416" sId="1">
    <nc r="A20" t="inlineStr">
      <is>
        <t>1.1.c</t>
      </is>
    </nc>
  </rcc>
  <rcc rId="3417" sId="1">
    <nc r="B20" t="inlineStr">
      <is>
        <t>Fouilles en rigoles</t>
      </is>
    </nc>
  </rcc>
  <rcc rId="3418" sId="1">
    <nc r="C20" t="inlineStr">
      <is>
        <t>m3</t>
      </is>
    </nc>
  </rcc>
  <rcc rId="3419" sId="1" odxf="1" dxf="1">
    <nc r="D20">
      <f>(70/0.35)*1.75*1.2</f>
    </nc>
    <odxf/>
    <ndxf>
      <font>
        <color rgb="FFFF0000"/>
        <family val="2"/>
      </font>
    </ndxf>
  </rcc>
  <rcc rId="3420" sId="1">
    <nc r="A21" t="inlineStr">
      <is>
        <t>1.1.d</t>
      </is>
    </nc>
  </rcc>
  <rcc rId="3421" sId="1">
    <nc r="B21" t="inlineStr">
      <is>
        <t>Fouilles en excavation</t>
      </is>
    </nc>
  </rcc>
  <rcc rId="3422" sId="1">
    <nc r="C21" t="inlineStr">
      <is>
        <t>m3</t>
      </is>
    </nc>
  </rcc>
  <rcc rId="3423" sId="1" odxf="1" dxf="1">
    <nc r="D21">
      <f>338/0.4*1.7*1.2</f>
    </nc>
    <odxf/>
    <ndxf>
      <font>
        <color rgb="FFFF0000"/>
        <family val="2"/>
      </font>
    </ndxf>
  </rcc>
  <rcc rId="3424" sId="1">
    <nc r="G21">
      <f>+D20+D21-D45-D46-G47</f>
    </nc>
  </rcc>
  <rrc rId="3425" sId="1" ref="A17:XFD17" action="insertRow">
    <undo index="65535" exp="area" ref3D="1" dr="$A$494:$XFD$494" dn="Z_7E80FBDC_0520_4531_863D_BD60E3BA3725_.wvu.Rows" sId="1"/>
    <undo index="1" exp="area" ref3D="1" dr="$A$459:$XFD$459" dn="Z_7E80FBDC_0520_4531_863D_BD60E3BA3725_.wvu.Rows" sId="1"/>
    <undo index="65535" exp="area" ref3D="1" dr="$A$494:$XFD$494" dn="Z_CDF92ED6_EDFB_4BB0_ACE7_81B895B8669C_.wvu.Rows" sId="1"/>
    <undo index="1" exp="area" ref3D="1" dr="$A$459:$XFD$459" dn="Z_CDF92ED6_EDFB_4BB0_ACE7_81B895B8669C_.wvu.Rows" sId="1"/>
    <undo index="65535" exp="area" ref3D="1" dr="$A$494:$XFD$494" dn="Z_437051D5_7A3D_4C86_A548_5BF5EE6C989B_.wvu.Rows" sId="1"/>
    <undo index="1" exp="area" ref3D="1" dr="$A$459:$XFD$459" dn="Z_437051D5_7A3D_4C86_A548_5BF5EE6C989B_.wvu.Rows" sId="1"/>
  </rrc>
  <rrc rId="3426" sId="1" ref="A17:XFD17" action="insertRow">
    <undo index="65535" exp="area" ref3D="1" dr="$A$495:$XFD$495" dn="Z_7E80FBDC_0520_4531_863D_BD60E3BA3725_.wvu.Rows" sId="1"/>
    <undo index="1" exp="area" ref3D="1" dr="$A$460:$XFD$460" dn="Z_7E80FBDC_0520_4531_863D_BD60E3BA3725_.wvu.Rows" sId="1"/>
    <undo index="65535" exp="area" ref3D="1" dr="$A$495:$XFD$495" dn="Z_CDF92ED6_EDFB_4BB0_ACE7_81B895B8669C_.wvu.Rows" sId="1"/>
    <undo index="1" exp="area" ref3D="1" dr="$A$460:$XFD$460" dn="Z_CDF92ED6_EDFB_4BB0_ACE7_81B895B8669C_.wvu.Rows" sId="1"/>
    <undo index="65535" exp="area" ref3D="1" dr="$A$495:$XFD$495" dn="Z_437051D5_7A3D_4C86_A548_5BF5EE6C989B_.wvu.Rows" sId="1"/>
    <undo index="1" exp="area" ref3D="1" dr="$A$460:$XFD$460" dn="Z_437051D5_7A3D_4C86_A548_5BF5EE6C989B_.wvu.Rows" sId="1"/>
  </rrc>
  <rrc rId="3427" sId="1" ref="A17:XFD17" action="insertRow">
    <undo index="65535" exp="area" ref3D="1" dr="$A$496:$XFD$496" dn="Z_7E80FBDC_0520_4531_863D_BD60E3BA3725_.wvu.Rows" sId="1"/>
    <undo index="1" exp="area" ref3D="1" dr="$A$461:$XFD$461" dn="Z_7E80FBDC_0520_4531_863D_BD60E3BA3725_.wvu.Rows" sId="1"/>
    <undo index="65535" exp="area" ref3D="1" dr="$A$496:$XFD$496" dn="Z_CDF92ED6_EDFB_4BB0_ACE7_81B895B8669C_.wvu.Rows" sId="1"/>
    <undo index="1" exp="area" ref3D="1" dr="$A$461:$XFD$461" dn="Z_CDF92ED6_EDFB_4BB0_ACE7_81B895B8669C_.wvu.Rows" sId="1"/>
    <undo index="65535" exp="area" ref3D="1" dr="$A$496:$XFD$496" dn="Z_437051D5_7A3D_4C86_A548_5BF5EE6C989B_.wvu.Rows" sId="1"/>
    <undo index="1" exp="area" ref3D="1" dr="$A$461:$XFD$461" dn="Z_437051D5_7A3D_4C86_A548_5BF5EE6C989B_.wvu.Rows" sId="1"/>
  </rrc>
  <rcc rId="3428" sId="1" numFmtId="30">
    <nc r="A17">
      <v>1</v>
    </nc>
  </rcc>
  <rfmt sheetId="1" sqref="B17" start="0" length="0">
    <dxf>
      <font>
        <b/>
        <u/>
        <family val="2"/>
      </font>
      <alignment horizontal="general"/>
    </dxf>
  </rfmt>
  <rrc rId="3429" sId="1" ref="A19:XFD19" action="deleteRow">
    <undo index="65535" exp="area" ref3D="1" dr="$A$497:$XFD$497" dn="Z_7E80FBDC_0520_4531_863D_BD60E3BA3725_.wvu.Rows" sId="1"/>
    <undo index="1" exp="area" ref3D="1" dr="$A$462:$XFD$462" dn="Z_7E80FBDC_0520_4531_863D_BD60E3BA3725_.wvu.Rows" sId="1"/>
    <undo index="65535" exp="area" ref3D="1" dr="$A$497:$XFD$497" dn="Z_CDF92ED6_EDFB_4BB0_ACE7_81B895B8669C_.wvu.Rows" sId="1"/>
    <undo index="1" exp="area" ref3D="1" dr="$A$462:$XFD$462" dn="Z_CDF92ED6_EDFB_4BB0_ACE7_81B895B8669C_.wvu.Rows" sId="1"/>
    <undo index="65535" exp="area" ref3D="1" dr="$A$497:$XFD$497" dn="Z_437051D5_7A3D_4C86_A548_5BF5EE6C989B_.wvu.Rows" sId="1"/>
    <undo index="1" exp="area" ref3D="1" dr="$A$462:$XFD$462" dn="Z_437051D5_7A3D_4C86_A548_5BF5EE6C989B_.wvu.Rows" sId="1"/>
    <rfmt sheetId="1" xfDxf="1" sqref="A19:XFD19" start="0" length="0">
      <dxf/>
    </rfmt>
    <rfmt sheetId="1" sqref="A19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19" start="0" length="0">
      <dxf>
        <alignment horizontal="left"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19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19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30" sId="1">
    <nc r="B17" t="inlineStr">
      <is>
        <t>FONDATIONS PROFONDES</t>
      </is>
    </nc>
  </rcc>
  <rcc rId="3431" sId="1">
    <nc r="B19" t="inlineStr">
      <is>
        <t>FP micropieux y compris toutes sujétions</t>
      </is>
    </nc>
  </rcc>
  <rrc rId="3432" sId="1" ref="A20:XFD20" action="deleteRow">
    <undo index="65535" exp="area" ref3D="1" dr="$A$496:$XFD$496" dn="Z_7E80FBDC_0520_4531_863D_BD60E3BA3725_.wvu.Rows" sId="1"/>
    <undo index="1" exp="area" ref3D="1" dr="$A$461:$XFD$461" dn="Z_7E80FBDC_0520_4531_863D_BD60E3BA3725_.wvu.Rows" sId="1"/>
    <undo index="65535" exp="area" ref3D="1" dr="$A$496:$XFD$496" dn="Z_CDF92ED6_EDFB_4BB0_ACE7_81B895B8669C_.wvu.Rows" sId="1"/>
    <undo index="1" exp="area" ref3D="1" dr="$A$461:$XFD$461" dn="Z_CDF92ED6_EDFB_4BB0_ACE7_81B895B8669C_.wvu.Rows" sId="1"/>
    <undo index="65535" exp="area" ref3D="1" dr="$A$496:$XFD$496" dn="Z_437051D5_7A3D_4C86_A548_5BF5EE6C989B_.wvu.Rows" sId="1"/>
    <undo index="1" exp="area" ref3D="1" dr="$A$461:$XFD$461" dn="Z_437051D5_7A3D_4C86_A548_5BF5EE6C989B_.wvu.Rows" sId="1"/>
    <rfmt sheetId="1" xfDxf="1" sqref="A20:XFD20" start="0" length="0">
      <dxf/>
    </rfmt>
    <rcc rId="0" sId="1" dxf="1">
      <nc r="A20" t="inlineStr">
        <is>
          <t>1.1.b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0" t="inlineStr">
        <is>
          <t>Préparation du terrain dont ( Mouvement de terre pour nivellemnt à la cote +39,37 d'un volume de 9387m3 en remblai déblai):+ implantation niveau et mise</t>
        </is>
      </nc>
      <ndxf>
        <alignment horizontal="left"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0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G20">
        <f>5*3*2*3</f>
      </nc>
    </rcc>
  </rrc>
  <rrc rId="3433" sId="1" ref="A20:XFD20" action="deleteRow">
    <undo index="65535" exp="area" ref3D="1" dr="$A$495:$XFD$495" dn="Z_7E80FBDC_0520_4531_863D_BD60E3BA3725_.wvu.Rows" sId="1"/>
    <undo index="1" exp="area" ref3D="1" dr="$A$460:$XFD$460" dn="Z_7E80FBDC_0520_4531_863D_BD60E3BA3725_.wvu.Rows" sId="1"/>
    <undo index="65535" exp="area" ref3D="1" dr="$A$495:$XFD$495" dn="Z_CDF92ED6_EDFB_4BB0_ACE7_81B895B8669C_.wvu.Rows" sId="1"/>
    <undo index="1" exp="area" ref3D="1" dr="$A$460:$XFD$460" dn="Z_CDF92ED6_EDFB_4BB0_ACE7_81B895B8669C_.wvu.Rows" sId="1"/>
    <undo index="65535" exp="area" ref3D="1" dr="$A$495:$XFD$495" dn="Z_437051D5_7A3D_4C86_A548_5BF5EE6C989B_.wvu.Rows" sId="1"/>
    <undo index="1" exp="area" ref3D="1" dr="$A$460:$XFD$460" dn="Z_437051D5_7A3D_4C86_A548_5BF5EE6C989B_.wvu.Rows" sId="1"/>
    <rfmt sheetId="1" xfDxf="1" sqref="A20:XFD20" start="0" length="0">
      <dxf/>
    </rfmt>
    <rfmt sheetId="1" sqref="A20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20" t="inlineStr">
        <is>
          <t>en place plate-forme</t>
        </is>
      </nc>
      <ndxf>
        <alignment horizontal="left"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 t="inlineStr">
        <is>
          <t>F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20">
        <v>1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G20">
        <f>90+156+60</f>
      </nc>
    </rcc>
  </rrc>
  <rrc rId="3434" sId="1" ref="A20:XFD20" action="deleteRow">
    <undo index="0" exp="ref" v="1" dr="D20" r="G21" sId="1"/>
    <undo index="65535" exp="area" ref3D="1" dr="$A$494:$XFD$494" dn="Z_7E80FBDC_0520_4531_863D_BD60E3BA3725_.wvu.Rows" sId="1"/>
    <undo index="1" exp="area" ref3D="1" dr="$A$459:$XFD$459" dn="Z_7E80FBDC_0520_4531_863D_BD60E3BA3725_.wvu.Rows" sId="1"/>
    <undo index="65535" exp="area" ref3D="1" dr="$A$494:$XFD$494" dn="Z_CDF92ED6_EDFB_4BB0_ACE7_81B895B8669C_.wvu.Rows" sId="1"/>
    <undo index="1" exp="area" ref3D="1" dr="$A$459:$XFD$459" dn="Z_CDF92ED6_EDFB_4BB0_ACE7_81B895B8669C_.wvu.Rows" sId="1"/>
    <undo index="65535" exp="area" ref3D="1" dr="$A$494:$XFD$494" dn="Z_437051D5_7A3D_4C86_A548_5BF5EE6C989B_.wvu.Rows" sId="1"/>
    <undo index="1" exp="area" ref3D="1" dr="$A$459:$XFD$459" dn="Z_437051D5_7A3D_4C86_A548_5BF5EE6C989B_.wvu.Rows" sId="1"/>
    <rfmt sheetId="1" xfDxf="1" sqref="A20:XFD20" start="0" length="0">
      <dxf/>
    </rfmt>
    <rcc rId="0" sId="1" dxf="1">
      <nc r="A20" t="inlineStr">
        <is>
          <t>1.1.c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0" t="inlineStr">
        <is>
          <t>Fouilles en rigoles</t>
        </is>
      </nc>
      <ndxf>
        <alignment horizontal="left"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 t="inlineStr">
        <is>
          <t>m3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20">
        <f>(70/0.35)*1.75*1.2</f>
      </nc>
      <ndxf>
        <font>
          <color rgb="FFFF0000"/>
          <family val="2"/>
        </font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35" sId="1" ref="A20:XFD20" action="deleteRow">
    <undo index="65535" exp="area" ref3D="1" dr="$A$493:$XFD$493" dn="Z_7E80FBDC_0520_4531_863D_BD60E3BA3725_.wvu.Rows" sId="1"/>
    <undo index="1" exp="area" ref3D="1" dr="$A$458:$XFD$458" dn="Z_7E80FBDC_0520_4531_863D_BD60E3BA3725_.wvu.Rows" sId="1"/>
    <undo index="65535" exp="area" ref3D="1" dr="$A$493:$XFD$493" dn="Z_CDF92ED6_EDFB_4BB0_ACE7_81B895B8669C_.wvu.Rows" sId="1"/>
    <undo index="1" exp="area" ref3D="1" dr="$A$458:$XFD$458" dn="Z_CDF92ED6_EDFB_4BB0_ACE7_81B895B8669C_.wvu.Rows" sId="1"/>
    <undo index="65535" exp="area" ref3D="1" dr="$A$493:$XFD$493" dn="Z_437051D5_7A3D_4C86_A548_5BF5EE6C989B_.wvu.Rows" sId="1"/>
    <undo index="1" exp="area" ref3D="1" dr="$A$458:$XFD$458" dn="Z_437051D5_7A3D_4C86_A548_5BF5EE6C989B_.wvu.Rows" sId="1"/>
    <rfmt sheetId="1" xfDxf="1" sqref="A20:XFD20" start="0" length="0">
      <dxf/>
    </rfmt>
    <rcc rId="0" sId="1" dxf="1">
      <nc r="A20" t="inlineStr">
        <is>
          <t>1.1.d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20" t="inlineStr">
        <is>
          <t>Fouilles en excavation</t>
        </is>
      </nc>
      <ndxf>
        <alignment horizontal="left"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" t="inlineStr">
        <is>
          <t>m3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20">
        <f>338/0.4*1.7*1.2</f>
      </nc>
      <ndxf>
        <font>
          <color rgb="FFFF0000"/>
          <family val="2"/>
        </font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>
      <nc r="G20">
        <f>+#REF!+D20-D44-D45-G46</f>
      </nc>
    </rcc>
  </rrc>
  <rrc rId="3436" sId="1" ref="A20:XFD20" action="deleteRow">
    <undo index="65535" exp="area" ref3D="1" dr="$A$492:$XFD$492" dn="Z_7E80FBDC_0520_4531_863D_BD60E3BA3725_.wvu.Rows" sId="1"/>
    <undo index="1" exp="area" ref3D="1" dr="$A$457:$XFD$457" dn="Z_7E80FBDC_0520_4531_863D_BD60E3BA3725_.wvu.Rows" sId="1"/>
    <undo index="65535" exp="area" ref3D="1" dr="$A$492:$XFD$492" dn="Z_CDF92ED6_EDFB_4BB0_ACE7_81B895B8669C_.wvu.Rows" sId="1"/>
    <undo index="1" exp="area" ref3D="1" dr="$A$457:$XFD$457" dn="Z_CDF92ED6_EDFB_4BB0_ACE7_81B895B8669C_.wvu.Rows" sId="1"/>
    <undo index="65535" exp="area" ref3D="1" dr="$A$492:$XFD$492" dn="Z_437051D5_7A3D_4C86_A548_5BF5EE6C989B_.wvu.Rows" sId="1"/>
    <undo index="1" exp="area" ref3D="1" dr="$A$457:$XFD$457" dn="Z_437051D5_7A3D_4C86_A548_5BF5EE6C989B_.wvu.Rows" sId="1"/>
    <rfmt sheetId="1" xfDxf="1" sqref="A20:XFD20" start="0" length="0">
      <dxf/>
    </rfmt>
    <rfmt sheetId="1" sqref="A20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20" start="0" length="0">
      <dxf>
        <alignment horizontal="left"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37" sId="1" ref="A20:XFD20" action="deleteRow">
    <undo index="65535" exp="area" ref3D="1" dr="$A$491:$XFD$491" dn="Z_7E80FBDC_0520_4531_863D_BD60E3BA3725_.wvu.Rows" sId="1"/>
    <undo index="1" exp="area" ref3D="1" dr="$A$456:$XFD$456" dn="Z_7E80FBDC_0520_4531_863D_BD60E3BA3725_.wvu.Rows" sId="1"/>
    <undo index="65535" exp="area" ref3D="1" dr="$A$491:$XFD$491" dn="Z_CDF92ED6_EDFB_4BB0_ACE7_81B895B8669C_.wvu.Rows" sId="1"/>
    <undo index="1" exp="area" ref3D="1" dr="$A$456:$XFD$456" dn="Z_CDF92ED6_EDFB_4BB0_ACE7_81B895B8669C_.wvu.Rows" sId="1"/>
    <undo index="65535" exp="area" ref3D="1" dr="$A$491:$XFD$491" dn="Z_437051D5_7A3D_4C86_A548_5BF5EE6C989B_.wvu.Rows" sId="1"/>
    <undo index="1" exp="area" ref3D="1" dr="$A$456:$XFD$456" dn="Z_437051D5_7A3D_4C86_A548_5BF5EE6C989B_.wvu.Rows" sId="1"/>
    <rfmt sheetId="1" xfDxf="1" sqref="A20:XFD20" start="0" length="0">
      <dxf/>
    </rfmt>
    <rfmt sheetId="1" sqref="A20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20" start="0" length="0">
      <dxf>
        <alignment horizontal="left"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38" sId="1" ref="A20:XFD20" action="deleteRow">
    <undo index="65535" exp="area" ref3D="1" dr="$A$490:$XFD$490" dn="Z_7E80FBDC_0520_4531_863D_BD60E3BA3725_.wvu.Rows" sId="1"/>
    <undo index="1" exp="area" ref3D="1" dr="$A$455:$XFD$455" dn="Z_7E80FBDC_0520_4531_863D_BD60E3BA3725_.wvu.Rows" sId="1"/>
    <undo index="65535" exp="area" ref3D="1" dr="$A$490:$XFD$490" dn="Z_CDF92ED6_EDFB_4BB0_ACE7_81B895B8669C_.wvu.Rows" sId="1"/>
    <undo index="1" exp="area" ref3D="1" dr="$A$455:$XFD$455" dn="Z_CDF92ED6_EDFB_4BB0_ACE7_81B895B8669C_.wvu.Rows" sId="1"/>
    <undo index="65535" exp="area" ref3D="1" dr="$A$490:$XFD$490" dn="Z_437051D5_7A3D_4C86_A548_5BF5EE6C989B_.wvu.Rows" sId="1"/>
    <undo index="1" exp="area" ref3D="1" dr="$A$455:$XFD$455" dn="Z_437051D5_7A3D_4C86_A548_5BF5EE6C989B_.wvu.Rows" sId="1"/>
    <rfmt sheetId="1" xfDxf="1" sqref="A20:XFD20" start="0" length="0">
      <dxf/>
    </rfmt>
    <rfmt sheetId="1" sqref="A20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20" start="0" length="0">
      <dxf>
        <alignment horizontal="left"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39" sId="1" ref="A20:XFD20" action="deleteRow">
    <undo index="65535" exp="area" ref3D="1" dr="$A$489:$XFD$489" dn="Z_7E80FBDC_0520_4531_863D_BD60E3BA3725_.wvu.Rows" sId="1"/>
    <undo index="1" exp="area" ref3D="1" dr="$A$454:$XFD$454" dn="Z_7E80FBDC_0520_4531_863D_BD60E3BA3725_.wvu.Rows" sId="1"/>
    <undo index="65535" exp="area" ref3D="1" dr="$A$489:$XFD$489" dn="Z_CDF92ED6_EDFB_4BB0_ACE7_81B895B8669C_.wvu.Rows" sId="1"/>
    <undo index="1" exp="area" ref3D="1" dr="$A$454:$XFD$454" dn="Z_CDF92ED6_EDFB_4BB0_ACE7_81B895B8669C_.wvu.Rows" sId="1"/>
    <undo index="65535" exp="area" ref3D="1" dr="$A$489:$XFD$489" dn="Z_437051D5_7A3D_4C86_A548_5BF5EE6C989B_.wvu.Rows" sId="1"/>
    <undo index="1" exp="area" ref3D="1" dr="$A$454:$XFD$454" dn="Z_437051D5_7A3D_4C86_A548_5BF5EE6C989B_.wvu.Rows" sId="1"/>
    <rfmt sheetId="1" xfDxf="1" sqref="A20:XFD20" start="0" length="0">
      <dxf/>
    </rfmt>
    <rfmt sheetId="1" sqref="A20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20" start="0" length="0">
      <dxf>
        <alignment horizontal="left"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40" sId="1" ref="A20:XFD20" action="deleteRow">
    <undo index="65535" exp="area" ref3D="1" dr="$A$488:$XFD$488" dn="Z_7E80FBDC_0520_4531_863D_BD60E3BA3725_.wvu.Rows" sId="1"/>
    <undo index="1" exp="area" ref3D="1" dr="$A$453:$XFD$453" dn="Z_7E80FBDC_0520_4531_863D_BD60E3BA3725_.wvu.Rows" sId="1"/>
    <undo index="65535" exp="area" ref3D="1" dr="$A$488:$XFD$488" dn="Z_CDF92ED6_EDFB_4BB0_ACE7_81B895B8669C_.wvu.Rows" sId="1"/>
    <undo index="1" exp="area" ref3D="1" dr="$A$453:$XFD$453" dn="Z_CDF92ED6_EDFB_4BB0_ACE7_81B895B8669C_.wvu.Rows" sId="1"/>
    <undo index="65535" exp="area" ref3D="1" dr="$A$488:$XFD$488" dn="Z_437051D5_7A3D_4C86_A548_5BF5EE6C989B_.wvu.Rows" sId="1"/>
    <undo index="1" exp="area" ref3D="1" dr="$A$453:$XFD$453" dn="Z_437051D5_7A3D_4C86_A548_5BF5EE6C989B_.wvu.Rows" sId="1"/>
    <rfmt sheetId="1" xfDxf="1" sqref="A20:XFD20" start="0" length="0">
      <dxf/>
    </rfmt>
    <rfmt sheetId="1" sqref="A20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20" start="0" length="0">
      <dxf>
        <alignment horizontal="left"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20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20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41" sId="1">
    <oc r="B21" t="inlineStr">
      <is>
        <t>TOTAL  TERRASSEMENT</t>
      </is>
    </oc>
    <nc r="B21" t="inlineStr">
      <is>
        <t>TOTAL   FONDATIONS PROFONDES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442" sId="1" ref="A35:XFD35" action="deleteRow">
    <undo index="0" exp="ref" v="1" dr="F35" r="F36" sId="1"/>
    <undo index="65535" exp="area" ref3D="1" dr="$A$487:$XFD$487" dn="Z_7E80FBDC_0520_4531_863D_BD60E3BA3725_.wvu.Rows" sId="1"/>
    <undo index="1" exp="area" ref3D="1" dr="$A$452:$XFD$452" dn="Z_7E80FBDC_0520_4531_863D_BD60E3BA3725_.wvu.Rows" sId="1"/>
    <undo index="65535" exp="area" ref3D="1" dr="$A$487:$XFD$487" dn="Z_CDF92ED6_EDFB_4BB0_ACE7_81B895B8669C_.wvu.Rows" sId="1"/>
    <undo index="1" exp="area" ref3D="1" dr="$A$452:$XFD$452" dn="Z_CDF92ED6_EDFB_4BB0_ACE7_81B895B8669C_.wvu.Rows" sId="1"/>
    <undo index="65535" exp="area" ref3D="1" dr="$A$487:$XFD$487" dn="Z_437051D5_7A3D_4C86_A548_5BF5EE6C989B_.wvu.Rows" sId="1"/>
    <undo index="1" exp="area" ref3D="1" dr="$A$452:$XFD$452" dn="Z_437051D5_7A3D_4C86_A548_5BF5EE6C989B_.wvu.Rows" sId="1"/>
    <rfmt sheetId="1" xfDxf="1" sqref="A35:XFD35" start="0" length="0">
      <dxf>
        <fill>
          <patternFill patternType="solid">
            <bgColor theme="5" tint="0.39997558519241921"/>
          </patternFill>
        </fill>
      </dxf>
    </rfmt>
    <rcc rId="0" sId="1" dxf="1">
      <nc r="A35" t="inlineStr">
        <is>
          <t>1.2.d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35" t="inlineStr">
        <is>
          <t xml:space="preserve">Béton banché dosé à 350 y compris ferraillage, 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5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35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5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F35">
        <f>6*0.45*2</f>
      </nc>
      <n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43" sId="1" ref="A35:XFD35" action="deleteRow">
    <undo index="0" exp="ref" v="1" dr="F35" r="F36" sId="1"/>
    <undo index="65535" exp="area" ref3D="1" dr="$A$486:$XFD$486" dn="Z_7E80FBDC_0520_4531_863D_BD60E3BA3725_.wvu.Rows" sId="1"/>
    <undo index="1" exp="area" ref3D="1" dr="$A$451:$XFD$451" dn="Z_7E80FBDC_0520_4531_863D_BD60E3BA3725_.wvu.Rows" sId="1"/>
    <undo index="65535" exp="area" ref3D="1" dr="$A$486:$XFD$486" dn="Z_CDF92ED6_EDFB_4BB0_ACE7_81B895B8669C_.wvu.Rows" sId="1"/>
    <undo index="1" exp="area" ref3D="1" dr="$A$451:$XFD$451" dn="Z_CDF92ED6_EDFB_4BB0_ACE7_81B895B8669C_.wvu.Rows" sId="1"/>
    <undo index="65535" exp="area" ref3D="1" dr="$A$486:$XFD$486" dn="Z_437051D5_7A3D_4C86_A548_5BF5EE6C989B_.wvu.Rows" sId="1"/>
    <undo index="1" exp="area" ref3D="1" dr="$A$451:$XFD$451" dn="Z_437051D5_7A3D_4C86_A548_5BF5EE6C989B_.wvu.Rows" sId="1"/>
    <rfmt sheetId="1" xfDxf="1" sqref="A35:XFD35" start="0" length="0">
      <dxf>
        <fill>
          <patternFill patternType="solid">
            <bgColor theme="5" tint="0.39997558519241921"/>
          </patternFill>
        </fill>
      </dxf>
    </rfmt>
    <rfmt sheetId="1" sqref="A35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35" t="inlineStr">
        <is>
          <t>coffrage et toutes sujétions pour soubassement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5" t="inlineStr">
        <is>
          <t>m3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35" t="inlineStr">
        <is>
          <t>PM</t>
        </is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5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F35">
        <f>+#REF!+F34</f>
      </nc>
      <n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G35">
        <f>+G14/1.2/1.2*0.05*1.05</f>
      </nc>
    </rcc>
  </rrc>
  <rcc rId="3444" sId="1">
    <oc r="B43" t="inlineStr">
      <is>
        <t>Béton pour paillasse pour pose vasques</t>
      </is>
    </oc>
    <nc r="B43" t="inlineStr">
      <is>
        <t>Béton pour paillasse</t>
      </is>
    </nc>
  </rcc>
  <rrc rId="3445" sId="1" ref="A99:XFD99" action="deleteRow">
    <undo index="65535" exp="area" ref3D="1" dr="$A$485:$XFD$485" dn="Z_7E80FBDC_0520_4531_863D_BD60E3BA3725_.wvu.Rows" sId="1"/>
    <undo index="1" exp="area" ref3D="1" dr="$A$450:$XFD$450" dn="Z_7E80FBDC_0520_4531_863D_BD60E3BA3725_.wvu.Rows" sId="1"/>
    <undo index="65535" exp="area" ref3D="1" dr="$A$485:$XFD$485" dn="Z_CDF92ED6_EDFB_4BB0_ACE7_81B895B8669C_.wvu.Rows" sId="1"/>
    <undo index="1" exp="area" ref3D="1" dr="$A$450:$XFD$450" dn="Z_CDF92ED6_EDFB_4BB0_ACE7_81B895B8669C_.wvu.Rows" sId="1"/>
    <undo index="65535" exp="area" ref3D="1" dr="$A$485:$XFD$485" dn="Z_437051D5_7A3D_4C86_A548_5BF5EE6C989B_.wvu.Rows" sId="1"/>
    <undo index="1" exp="area" ref3D="1" dr="$A$450:$XFD$450" dn="Z_437051D5_7A3D_4C86_A548_5BF5EE6C989B_.wvu.Rows" sId="1"/>
    <rfmt sheetId="1" xfDxf="1" sqref="A99:XFD99" start="0" length="0">
      <dxf>
        <font>
          <color rgb="FFFF0000"/>
          <family val="2"/>
        </font>
      </dxf>
    </rfmt>
    <rcc rId="0" sId="1" dxf="1">
      <nc r="A99" t="inlineStr">
        <is>
          <t>1.5.k</t>
        </is>
      </nc>
      <ndxf>
        <font>
          <b/>
          <color rgb="FFFF0000"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99" t="inlineStr">
        <is>
          <t>Paillasses en BA ( pris en compte au 1.3.f)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</border>
      </ndxf>
    </rcc>
    <rcc rId="0" sId="1" dxf="1">
      <nc r="C99" t="inlineStr">
        <is>
          <t>m3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99" t="inlineStr">
        <is>
          <t>PM</t>
        </is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9" t="inlineStr">
        <is>
          <t>PM</t>
        </is>
      </nc>
      <ndxf>
        <alignment horizontal="right" vertical="center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F99" t="inlineStr">
        <is>
          <t>PM</t>
        </is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446" sId="1">
    <nc r="D90">
      <v>1</v>
    </nc>
  </rcc>
  <rcc rId="3447" sId="1">
    <oc r="D93" t="inlineStr">
      <is>
        <t xml:space="preserve"> </t>
      </is>
    </oc>
    <nc r="D93">
      <v>217</v>
    </nc>
  </rcc>
  <rcc rId="3448" sId="1">
    <nc r="D94">
      <f>217*2+0.6*5</f>
    </nc>
  </rcc>
  <rcc rId="3449" sId="1">
    <oc r="D97">
      <v>292</v>
    </oc>
    <nc r="D97">
      <v>245</v>
    </nc>
  </rcc>
  <rcc rId="3450" sId="1">
    <oc r="D417">
      <v>103.4</v>
    </oc>
    <nc r="D417">
      <v>144</v>
    </nc>
  </rcc>
  <rcc rId="3451" sId="1">
    <oc r="C505" t="inlineStr">
      <is>
        <t>F</t>
      </is>
    </oc>
    <nc r="C505" t="inlineStr">
      <is>
        <t>u</t>
      </is>
    </nc>
  </rcc>
  <rcc rId="3452" sId="1">
    <oc r="D505">
      <v>1</v>
    </oc>
    <nc r="D505">
      <v>28</v>
    </nc>
  </rcc>
  <rcc rId="3453" sId="1">
    <oc r="D507">
      <v>183</v>
    </oc>
    <nc r="D507">
      <v>82</v>
    </nc>
  </rcc>
  <rcc rId="3454" sId="1">
    <oc r="D508">
      <v>195</v>
    </oc>
    <nc r="D508">
      <v>160</v>
    </nc>
  </rcc>
  <rcc rId="3455" sId="1">
    <oc r="D509">
      <v>1</v>
    </oc>
    <nc r="D509">
      <v>2</v>
    </nc>
  </rcc>
  <rcc rId="3456" sId="1">
    <oc r="B494" t="inlineStr">
      <is>
        <t>*Voies de circulation + parking en béton rigide (voie n°3)</t>
      </is>
    </oc>
    <nc r="B494" t="inlineStr">
      <is>
        <t>*Voies de circulation + parking en béton rigide</t>
      </is>
    </nc>
  </rcc>
  <rrc rId="3457" sId="1" ref="A496:XFD496" action="deleteRow">
    <rfmt sheetId="1" xfDxf="1" sqref="A496:XFD496" start="0" length="0">
      <dxf/>
    </rfmt>
    <rfmt sheetId="1" sqref="A496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496" t="inlineStr">
        <is>
          <r>
            <t xml:space="preserve">*Voie d'accès direct au bloc desservant la base SLI en béton rigide (voie n°1) </t>
          </r>
          <r>
            <rPr>
              <sz val="10"/>
              <color rgb="FFFF0000"/>
              <rFont val="Arial"/>
              <family val="2"/>
            </rPr>
            <t>y compris couche de fondation et couche de forme</t>
          </r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6" t="inlineStr">
        <is>
          <t>m²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6">
        <v>1110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6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6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58" sId="1" ref="A496:XFD496" action="deleteRow">
    <rfmt sheetId="1" xfDxf="1" sqref="A496:XFD496" start="0" length="0">
      <dxf/>
    </rfmt>
    <rfmt sheetId="1" sqref="A496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496" t="inlineStr">
        <is>
          <r>
            <t xml:space="preserve">*Voie qui raccorde le nouveau bloc à l'aérogare du côté du front des installations en béton rigide (voie n°2) </t>
          </r>
          <r>
            <rPr>
              <sz val="10"/>
              <color rgb="FFFF0000"/>
              <rFont val="Arial"/>
              <family val="2"/>
            </rPr>
            <t>y compris couche de fondation et couche de forme</t>
          </r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6" t="inlineStr">
        <is>
          <t>m²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6">
        <v>2430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6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6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59" sId="1">
    <oc r="B493" t="inlineStr">
      <is>
        <r>
          <t xml:space="preserve">LOT 18 - </t>
        </r>
        <r>
          <rPr>
            <b/>
            <u/>
            <sz val="10"/>
            <rFont val="Algerian"/>
            <family val="5"/>
          </rPr>
          <t>V.  R.  D.  / espaces verts</t>
        </r>
      </is>
    </oc>
    <nc r="B493" t="inlineStr">
      <is>
        <r>
          <t xml:space="preserve">LOT 18 - </t>
        </r>
        <r>
          <rPr>
            <b/>
            <u/>
            <sz val="10"/>
            <rFont val="Algerian"/>
            <family val="5"/>
          </rPr>
          <t>V.  R.  D.  / espaces verts</t>
        </r>
        <r>
          <rPr>
            <b/>
            <sz val="10"/>
            <rFont val="Algerian"/>
            <family val="5"/>
          </rPr>
          <t xml:space="preserve"> (voir cptp et bpu voiries)</t>
        </r>
      </is>
    </nc>
  </rcc>
  <rrc rId="3460" sId="1" ref="A494:XFD494" action="deleteRow">
    <rfmt sheetId="1" xfDxf="1" sqref="A494:XFD494" start="0" length="0">
      <dxf/>
    </rfmt>
    <rcc rId="0" sId="1" dxf="1">
      <nc r="A494" t="inlineStr">
        <is>
          <t>18.2.a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94" t="inlineStr">
        <is>
          <t>*Voies de circulation + parking en béton rigide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94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494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1" sId="1" ref="A494:XFD494" action="deleteRow">
    <rfmt sheetId="1" xfDxf="1" sqref="A494:XFD494" start="0" length="0">
      <dxf/>
    </rfmt>
    <rfmt sheetId="1" sqref="A494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494" t="inlineStr">
        <is>
          <r>
            <t xml:space="preserve">y compris couche de fondation et </t>
          </r>
          <r>
            <rPr>
              <sz val="10"/>
              <color rgb="FFFF0000"/>
              <rFont val="Arial"/>
              <family val="2"/>
            </rPr>
            <t>couche de forme</t>
          </r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m²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2190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2" sId="1" ref="A494:XFD494" action="deleteRow">
    <rfmt sheetId="1" xfDxf="1" sqref="A494:XFD494" start="0" length="0">
      <dxf/>
    </rfmt>
    <rfmt sheetId="1" sqref="A494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494" t="inlineStr">
        <is>
          <t>Ouvrages d'assainissement nécessaires pour la collecte et l'évacuation des eaux de ruissellement dont 200ml pour caniveaux de 1,20-0,80/1,00 et 575ml pour caniveaux de 1,40-1,00/1,20</t>
        </is>
      </nc>
      <ndxf>
        <font>
          <color rgb="FFFF0000"/>
          <family val="2"/>
        </font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F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1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3" sId="1" ref="A494:XFD494" action="deleteRow">
    <rfmt sheetId="1" xfDxf="1" sqref="A494:XFD494" start="0" length="0">
      <dxf/>
    </rfmt>
    <rcc rId="0" sId="1" dxf="1">
      <nc r="A494" t="inlineStr">
        <is>
          <t>18.2.b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94" t="inlineStr">
        <is>
          <t>* Trottoirs ou circulation piétonne en pavés trief de 8 cm d'épaisseur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m²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f>632*1.5</f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4" sId="1" ref="A494:XFD494" action="deleteRow">
    <rfmt sheetId="1" xfDxf="1" sqref="A494:XFD494" start="0" length="0">
      <dxf/>
    </rfmt>
    <rcc rId="0" sId="1" dxf="1">
      <nc r="A494" t="inlineStr">
        <is>
          <t>18.2.c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94" t="inlineStr">
        <is>
          <t>Bordure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94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494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5" sId="1" ref="A494:XFD494" action="deleteRow">
    <rfmt sheetId="1" xfDxf="1" sqref="A494:XFD494" start="0" length="0">
      <dxf/>
    </rfmt>
    <rfmt sheetId="1" sqref="A494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494" t="inlineStr">
        <is>
          <t>*Bordure de chaussée (voir CPTP 18.2.c)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ml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1796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6" sId="1" ref="A494:XFD494" action="deleteRow">
    <rfmt sheetId="1" xfDxf="1" sqref="A494:XFD494" start="0" length="0">
      <dxf/>
    </rfmt>
    <rfmt sheetId="1" sqref="A494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494" t="inlineStr">
        <is>
          <t>*Bordure de chaussée sans fil d'eau à l'arase de la chaussée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ml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590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F494" t="inlineStr">
        <is>
          <t>PM</t>
        </is>
      </nc>
      <n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67" sId="1" ref="A494:XFD494" action="deleteRow">
    <rfmt sheetId="1" xfDxf="1" sqref="A494:XFD494" start="0" length="0">
      <dxf/>
    </rfmt>
    <rcc rId="0" sId="1" dxf="1">
      <nc r="A494" t="inlineStr">
        <is>
          <t>18.3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94" t="inlineStr">
        <is>
          <t>ESPACE VERTS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94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494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8" sId="1" ref="A494:XFD494" action="deleteRow">
    <rfmt sheetId="1" xfDxf="1" sqref="A494:XFD494" start="0" length="0">
      <dxf/>
    </rfmt>
    <rcc rId="0" sId="1" dxf="1">
      <nc r="A494" t="inlineStr">
        <is>
          <t>18.3.a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94" t="inlineStr">
        <is>
          <t>Nettoyage du terrain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F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1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69" sId="1" ref="A494:XFD494" action="deleteRow">
    <rfmt sheetId="1" xfDxf="1" sqref="A494:XFD494" start="0" length="0">
      <dxf/>
    </rfmt>
    <rcc rId="0" sId="1" dxf="1">
      <nc r="A494" t="inlineStr">
        <is>
          <t>18.3.b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94" t="inlineStr">
        <is>
          <t>Plantation d'arbustes y compris toutes sujetions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u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28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F494" t="inlineStr">
        <is>
          <t>PM</t>
        </is>
      </nc>
      <n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70" sId="1" ref="A494:XFD494" action="deleteRow">
    <rfmt sheetId="1" xfDxf="1" sqref="A494:XFD494" start="0" length="0">
      <dxf/>
    </rfmt>
    <rfmt sheetId="1" sqref="A494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494" t="inlineStr">
        <is>
          <t>Haie en PHYLLANTUS le long des circulations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F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1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71" sId="1" ref="A494:XFD494" action="deleteRow">
    <rfmt sheetId="1" xfDxf="1" sqref="A494:XFD494" start="0" length="0">
      <dxf/>
    </rfmt>
    <rcc rId="0" sId="1" dxf="1">
      <nc r="A494" t="inlineStr">
        <is>
          <t xml:space="preserve"> 18.4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94" t="inlineStr">
        <is>
          <t>Clôture côté rue avec motif décoratif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ml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82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72" sId="1" ref="A494:XFD494" action="deleteRow">
    <rfmt sheetId="1" xfDxf="1" sqref="A494:XFD494" start="0" length="0">
      <dxf/>
    </rfmt>
    <rcc rId="0" sId="1" dxf="1">
      <nc r="A494" t="inlineStr">
        <is>
          <t>18.5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94" t="inlineStr">
        <is>
          <t>Clôture sans motif décoratif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ml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160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73" sId="1" ref="A494:XFD494" action="deleteRow">
    <rfmt sheetId="1" xfDxf="1" sqref="A494:XFD494" start="0" length="0">
      <dxf/>
    </rfmt>
    <rcc rId="0" sId="1" dxf="1">
      <nc r="A494" t="inlineStr">
        <is>
          <t>18.6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94" t="inlineStr">
        <is>
          <t>Barrière levante automatique à un bras de 5 m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ens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2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74" sId="1" ref="A494:XFD494" action="deleteRow">
    <rfmt sheetId="1" xfDxf="1" sqref="A494:XFD494" start="0" length="0">
      <dxf/>
    </rfmt>
    <rcc rId="0" sId="1" dxf="1">
      <nc r="A494" t="inlineStr">
        <is>
          <t>18.7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494" t="inlineStr">
        <is>
          <t>Eclairage extérieur: *Boule opale + bloc droit sur  un mât en alu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94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494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75" sId="1" ref="A494:XFD494" action="deleteRow">
    <rfmt sheetId="1" xfDxf="1" sqref="A494:XFD494" start="0" length="0">
      <dxf/>
    </rfmt>
    <rfmt sheetId="1" sqref="A494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494" t="inlineStr">
        <is>
          <t>de 3 m de hauteur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U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22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76" sId="1" ref="A494:XFD494" action="deleteRow">
    <rfmt sheetId="1" xfDxf="1" sqref="A494:XFD494" start="0" length="0">
      <dxf/>
    </rfmt>
    <rfmt sheetId="1" sqref="A494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494" t="inlineStr">
        <is>
          <t>* Projecteur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94" t="inlineStr">
        <is>
          <t>U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494">
        <v>8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94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494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477" sId="1" ref="A500:XFD500" action="insertRow"/>
  <rm rId="3478" sheetId="1" source="A495:XFD495" destination="A500:XFD500" sourceSheetId="1">
    <rfmt sheetId="1" xfDxf="1" sqref="A500:XFD500" start="0" length="0">
      <dxf/>
    </rfmt>
    <rfmt sheetId="1" sqref="A500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500" start="0" length="0">
      <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00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500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00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500" start="0" length="0">
      <dxf>
        <font>
          <b/>
          <family val="2"/>
        </font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3479" sId="1" ref="A495:XFD495" action="deleteRow">
    <rfmt sheetId="1" xfDxf="1" sqref="A495:XFD495" start="0" length="0">
      <dxf/>
    </rfmt>
    <rfmt sheetId="1" sqref="A495" start="0" length="0">
      <dxf>
        <font>
          <b/>
          <family val="2"/>
        </font>
        <numFmt numFmtId="30" formatCode="@"/>
      </dxf>
    </rfmt>
    <rfmt sheetId="1" sqref="B495" start="0" length="0">
      <dxf>
        <alignment vertical="top" wrapText="1"/>
      </dxf>
    </rfmt>
    <rfmt sheetId="1" sqref="C495" start="0" length="0">
      <dxf>
        <alignment horizontal="right" vertical="top"/>
      </dxf>
    </rfmt>
    <rfmt sheetId="1" sqref="D495" start="0" length="0">
      <dxf>
        <alignment horizontal="right" vertical="center"/>
      </dxf>
    </rfmt>
    <rfmt sheetId="1" sqref="E495" start="0" length="0">
      <dxf>
        <alignment horizontal="right" vertical="top"/>
      </dxf>
    </rfmt>
    <rfmt sheetId="1" sqref="F495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</border>
      </dxf>
    </rfmt>
  </rrc>
  <rcc rId="3480" sId="1">
    <oc r="B19" t="inlineStr">
      <is>
        <t>FP micropieux y compris toutes sujétions</t>
      </is>
    </oc>
    <nc r="B19" t="inlineStr">
      <is>
        <t>FP micropieux de 80 y compris toutes sujétions</t>
      </is>
    </nc>
  </rcc>
  <rcc rId="3481" sId="1">
    <oc r="C19" t="inlineStr">
      <is>
        <t>F</t>
      </is>
    </oc>
    <nc r="C19" t="inlineStr">
      <is>
        <t>U</t>
      </is>
    </nc>
  </rcc>
  <rcc rId="3482" sId="1">
    <oc r="D19">
      <v>1</v>
    </oc>
    <nc r="D19">
      <v>10</v>
    </nc>
  </rcc>
  <rrc rId="3483" sId="1" ref="A20:XFD20" action="insertRow">
    <undo index="65535" exp="area" ref3D="1" dr="$A$484:$XFD$484" dn="Z_7E80FBDC_0520_4531_863D_BD60E3BA3725_.wvu.Rows" sId="1"/>
    <undo index="1" exp="area" ref3D="1" dr="$A$449:$XFD$449" dn="Z_7E80FBDC_0520_4531_863D_BD60E3BA3725_.wvu.Rows" sId="1"/>
    <undo index="65535" exp="area" ref3D="1" dr="$A$484:$XFD$484" dn="Z_CDF92ED6_EDFB_4BB0_ACE7_81B895B8669C_.wvu.Rows" sId="1"/>
    <undo index="1" exp="area" ref3D="1" dr="$A$449:$XFD$449" dn="Z_CDF92ED6_EDFB_4BB0_ACE7_81B895B8669C_.wvu.Rows" sId="1"/>
    <undo index="65535" exp="area" ref3D="1" dr="$A$484:$XFD$484" dn="Z_437051D5_7A3D_4C86_A548_5BF5EE6C989B_.wvu.Rows" sId="1"/>
    <undo index="1" exp="area" ref3D="1" dr="$A$449:$XFD$449" dn="Z_437051D5_7A3D_4C86_A548_5BF5EE6C989B_.wvu.Rows" sId="1"/>
  </rrc>
  <rrc rId="3484" sId="1" ref="A20:XFD20" action="insertRow">
    <undo index="65535" exp="area" ref3D="1" dr="$A$485:$XFD$485" dn="Z_7E80FBDC_0520_4531_863D_BD60E3BA3725_.wvu.Rows" sId="1"/>
    <undo index="1" exp="area" ref3D="1" dr="$A$450:$XFD$450" dn="Z_7E80FBDC_0520_4531_863D_BD60E3BA3725_.wvu.Rows" sId="1"/>
    <undo index="65535" exp="area" ref3D="1" dr="$A$485:$XFD$485" dn="Z_CDF92ED6_EDFB_4BB0_ACE7_81B895B8669C_.wvu.Rows" sId="1"/>
    <undo index="1" exp="area" ref3D="1" dr="$A$450:$XFD$450" dn="Z_CDF92ED6_EDFB_4BB0_ACE7_81B895B8669C_.wvu.Rows" sId="1"/>
    <undo index="65535" exp="area" ref3D="1" dr="$A$485:$XFD$485" dn="Z_437051D5_7A3D_4C86_A548_5BF5EE6C989B_.wvu.Rows" sId="1"/>
    <undo index="1" exp="area" ref3D="1" dr="$A$450:$XFD$450" dn="Z_437051D5_7A3D_4C86_A548_5BF5EE6C989B_.wvu.Rows" sId="1"/>
  </rrc>
  <rfmt sheetId="1" sqref="B18" start="0" length="0">
    <dxf>
      <alignment horizontal="general"/>
    </dxf>
  </rfmt>
  <rcc rId="3485" sId="1">
    <nc r="C18" t="inlineStr">
      <is>
        <t>U</t>
      </is>
    </nc>
  </rcc>
  <rcc rId="3486" sId="1">
    <nc r="D18">
      <v>10</v>
    </nc>
  </rcc>
  <rcc rId="3487" sId="1">
    <nc r="B18" t="inlineStr">
      <is>
        <t>FP micropieux de 60 y compris toutes sujétions</t>
      </is>
    </nc>
  </rcc>
  <rcc rId="3488" sId="1">
    <nc r="C20" t="inlineStr">
      <is>
        <t>U</t>
      </is>
    </nc>
  </rcc>
  <rcc rId="3489" sId="1">
    <nc r="B20" t="inlineStr">
      <is>
        <t>FP micropieux de 100 y compris toutes sujétions</t>
      </is>
    </nc>
  </rcc>
  <rcc rId="3490" sId="1">
    <nc r="D20">
      <v>6</v>
    </nc>
  </rcc>
  <rrc rId="3491" sId="1" ref="A21:XFD21" action="deleteRow">
    <undo index="65535" exp="area" ref3D="1" dr="$A$486:$XFD$486" dn="Z_7E80FBDC_0520_4531_863D_BD60E3BA3725_.wvu.Rows" sId="1"/>
    <undo index="1" exp="area" ref3D="1" dr="$A$451:$XFD$451" dn="Z_7E80FBDC_0520_4531_863D_BD60E3BA3725_.wvu.Rows" sId="1"/>
    <undo index="65535" exp="area" ref3D="1" dr="$A$486:$XFD$486" dn="Z_CDF92ED6_EDFB_4BB0_ACE7_81B895B8669C_.wvu.Rows" sId="1"/>
    <undo index="1" exp="area" ref3D="1" dr="$A$451:$XFD$451" dn="Z_CDF92ED6_EDFB_4BB0_ACE7_81B895B8669C_.wvu.Rows" sId="1"/>
    <undo index="65535" exp="area" ref3D="1" dr="$A$486:$XFD$486" dn="Z_437051D5_7A3D_4C86_A548_5BF5EE6C989B_.wvu.Rows" sId="1"/>
    <undo index="1" exp="area" ref3D="1" dr="$A$451:$XFD$451" dn="Z_437051D5_7A3D_4C86_A548_5BF5EE6C989B_.wvu.Rows" sId="1"/>
    <rfmt sheetId="1" xfDxf="1" sqref="A21:XFD21" start="0" length="0">
      <dxf/>
    </rfmt>
    <rfmt sheetId="1" sqref="A21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B21" start="0" length="0">
      <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" start="0" length="0">
      <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D21" start="0" length="0">
      <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21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92" sId="1">
    <oc r="F35">
      <f>9*0.55</f>
    </oc>
    <nc r="F35"/>
  </rcc>
  <rcc rId="3493" sId="1">
    <oc r="F36">
      <f>+#REF!*26</f>
    </oc>
    <nc r="F36"/>
  </rcc>
  <rcc rId="3494" sId="1">
    <oc r="F37">
      <f>26*0.45*2*1.8</f>
    </oc>
    <nc r="F37"/>
  </rcc>
  <rcc rId="3495" sId="1">
    <oc r="F38">
      <f>22*1.4*1.4*0.35</f>
    </oc>
    <nc r="F38"/>
  </rcc>
  <rcc rId="3496" sId="1">
    <oc r="F39">
      <f>+F38+#REF!</f>
    </oc>
    <nc r="F39"/>
  </rcc>
  <rcv guid="{CDF92ED6-EDFB-4BB0-ACE7-81B895B8669C}" action="delete"/>
  <rdn rId="0" localSheetId="1" customView="1" name="Z_CDF92ED6_EDFB_4BB0_ACE7_81B895B8669C_.wvu.PrintArea" hidden="1" oldHidden="1">
    <formula>'DPGF bât,BLOC TECH &amp; TWR MORONI'!$A$1:$F$551</formula>
    <oldFormula>'DPGF bât,BLOC TECH &amp; TWR MORONI'!$A$1:$F$551</oldFormula>
  </rdn>
  <rdn rId="0" localSheetId="1" customView="1" name="Z_CDF92ED6_EDFB_4BB0_ACE7_81B895B8669C_.wvu.PrintTitles" hidden="1" oldHidden="1">
    <formula>'DPGF bât,BLOC TECH &amp; TWR MORONI'!$3:$4</formula>
    <oldFormula>'DPGF bât,BLOC TECH &amp; TWR MORONI'!$3:$4</oldFormula>
  </rdn>
  <rdn rId="0" localSheetId="1" customView="1" name="Z_CDF92ED6_EDFB_4BB0_ACE7_81B895B8669C_.wvu.Rows" hidden="1" oldHidden="1">
    <formula>'DPGF bât,BLOC TECH &amp; TWR MORONI'!$450:$450,'DPGF bât,BLOC TECH &amp; TWR MORONI'!$485:$485</formula>
    <oldFormula>'DPGF bât,BLOC TECH &amp; TWR MORONI'!$450:$450,'DPGF bât,BLOC TECH &amp; TWR MORONI'!$485:$485</oldFormula>
  </rdn>
  <rdn rId="0" localSheetId="2" customView="1" name="Z_CDF92ED6_EDFB_4BB0_ACE7_81B895B8669C_.wvu.PrintTitles" hidden="1" oldHidden="1">
    <formula>'BORDEREAUX DES PRIX FORFETAIRES'!$3:$4</formula>
    <oldFormula>'BORDEREAUX DES PRIX FORFETAIRES'!$3:$4</oldFormula>
  </rdn>
  <rcv guid="{CDF92ED6-EDFB-4BB0-ACE7-81B895B8669C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0:D13" start="0" length="2147483647">
    <dxf>
      <font>
        <color auto="1"/>
      </font>
    </dxf>
  </rfmt>
  <rfmt sheetId="1" sqref="D26:D31" start="0" length="2147483647">
    <dxf>
      <font>
        <color auto="1"/>
      </font>
    </dxf>
  </rfmt>
  <rfmt sheetId="1" sqref="D48:D49" start="0" length="2147483647">
    <dxf>
      <font>
        <color auto="1"/>
      </font>
    </dxf>
  </rfmt>
  <rfmt sheetId="1" sqref="B52:D54">
    <dxf>
      <fill>
        <patternFill patternType="none">
          <bgColor auto="1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7:XFD37">
    <dxf>
      <fill>
        <patternFill patternType="none">
          <bgColor auto="1"/>
        </patternFill>
      </fill>
    </dxf>
  </rfmt>
  <rrc rId="3501" sId="1" ref="A19:XFD19" action="deleteRow">
    <undo index="65535" exp="area" ref3D="1" dr="$A$485:$XFD$485" dn="Z_437051D5_7A3D_4C86_A548_5BF5EE6C989B_.wvu.Rows" sId="1"/>
    <undo index="1" exp="area" ref3D="1" dr="$A$450:$XFD$450" dn="Z_437051D5_7A3D_4C86_A548_5BF5EE6C989B_.wvu.Rows" sId="1"/>
    <undo index="65535" exp="area" ref3D="1" dr="$A$485:$XFD$485" dn="Z_7E80FBDC_0520_4531_863D_BD60E3BA3725_.wvu.Rows" sId="1"/>
    <undo index="1" exp="area" ref3D="1" dr="$A$450:$XFD$450" dn="Z_7E80FBDC_0520_4531_863D_BD60E3BA3725_.wvu.Rows" sId="1"/>
    <undo index="65535" exp="area" ref3D="1" dr="$A$485:$XFD$485" dn="Z_CDF92ED6_EDFB_4BB0_ACE7_81B895B8669C_.wvu.Rows" sId="1"/>
    <undo index="1" exp="area" ref3D="1" dr="$A$450:$XFD$450" dn="Z_CDF92ED6_EDFB_4BB0_ACE7_81B895B8669C_.wvu.Rows" sId="1"/>
    <rfmt sheetId="1" xfDxf="1" sqref="A19:XFD19" start="0" length="0">
      <dxf/>
    </rfmt>
    <rcc rId="0" sId="1" dxf="1">
      <nc r="A19" t="inlineStr">
        <is>
          <t>1.1.a</t>
        </is>
      </nc>
      <n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" dxf="1">
      <nc r="B19" t="inlineStr">
        <is>
          <t>FP micropieux de 80 y compris toutes sujétions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 t="inlineStr">
        <is>
          <t>U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19">
        <v>10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19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02" sId="1" ref="A19:XFD19" action="deleteRow">
    <undo index="65535" exp="area" ref3D="1" dr="$A$484:$XFD$484" dn="Z_437051D5_7A3D_4C86_A548_5BF5EE6C989B_.wvu.Rows" sId="1"/>
    <undo index="1" exp="area" ref3D="1" dr="$A$449:$XFD$449" dn="Z_437051D5_7A3D_4C86_A548_5BF5EE6C989B_.wvu.Rows" sId="1"/>
    <undo index="65535" exp="area" ref3D="1" dr="$A$484:$XFD$484" dn="Z_7E80FBDC_0520_4531_863D_BD60E3BA3725_.wvu.Rows" sId="1"/>
    <undo index="1" exp="area" ref3D="1" dr="$A$449:$XFD$449" dn="Z_7E80FBDC_0520_4531_863D_BD60E3BA3725_.wvu.Rows" sId="1"/>
    <undo index="65535" exp="area" ref3D="1" dr="$A$484:$XFD$484" dn="Z_CDF92ED6_EDFB_4BB0_ACE7_81B895B8669C_.wvu.Rows" sId="1"/>
    <undo index="1" exp="area" ref3D="1" dr="$A$449:$XFD$449" dn="Z_CDF92ED6_EDFB_4BB0_ACE7_81B895B8669C_.wvu.Rows" sId="1"/>
    <rfmt sheetId="1" xfDxf="1" sqref="A19:XFD19" start="0" length="0">
      <dxf/>
    </rfmt>
    <rfmt sheetId="1" sqref="A19" start="0" length="0">
      <dxf>
        <font>
          <b/>
          <family val="2"/>
        </font>
        <numFmt numFmtId="30" formatCode="@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cc rId="0" sId="1" dxf="1">
      <nc r="B19" t="inlineStr">
        <is>
          <t>FP micropieux de 100 y compris toutes sujétions</t>
        </is>
      </nc>
      <ndxf>
        <alignment vertical="top" wrapText="1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" t="inlineStr">
        <is>
          <t>U</t>
        </is>
      </nc>
      <ndxf>
        <alignment horizontal="right" vertical="top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D19">
        <v>6</v>
      </nc>
      <ndxf>
        <alignment horizontal="right" vertical="center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" start="0" length="0">
      <dxf>
        <alignment horizontal="right" vertical="top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19" start="0" length="0">
      <dxf>
        <alignment horizontal="right" vertical="top"/>
        <border outline="0">
          <left style="medium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03" sId="1">
    <oc r="D18">
      <v>10</v>
    </oc>
    <nc r="D18">
      <v>27</v>
    </nc>
  </rcc>
  <rcv guid="{CDF92ED6-EDFB-4BB0-ACE7-81B895B8669C}" action="delete"/>
  <rdn rId="0" localSheetId="1" customView="1" name="Z_CDF92ED6_EDFB_4BB0_ACE7_81B895B8669C_.wvu.PrintArea" hidden="1" oldHidden="1">
    <formula>'DPGF bât,BLOC TECH &amp; TWR MORONI'!$A$1:$F$549</formula>
    <oldFormula>'DPGF bât,BLOC TECH &amp; TWR MORONI'!$A$1:$F$549</oldFormula>
  </rdn>
  <rdn rId="0" localSheetId="1" customView="1" name="Z_CDF92ED6_EDFB_4BB0_ACE7_81B895B8669C_.wvu.PrintTitles" hidden="1" oldHidden="1">
    <formula>'DPGF bât,BLOC TECH &amp; TWR MORONI'!$3:$4</formula>
    <oldFormula>'DPGF bât,BLOC TECH &amp; TWR MORONI'!$3:$4</oldFormula>
  </rdn>
  <rdn rId="0" localSheetId="1" customView="1" name="Z_CDF92ED6_EDFB_4BB0_ACE7_81B895B8669C_.wvu.Rows" hidden="1" oldHidden="1">
    <formula>'DPGF bât,BLOC TECH &amp; TWR MORONI'!$448:$448,'DPGF bât,BLOC TECH &amp; TWR MORONI'!$483:$483</formula>
    <oldFormula>'DPGF bât,BLOC TECH &amp; TWR MORONI'!$448:$448,'DPGF bât,BLOC TECH &amp; TWR MORONI'!$483:$483</oldFormula>
  </rdn>
  <rdn rId="0" localSheetId="2" customView="1" name="Z_CDF92ED6_EDFB_4BB0_ACE7_81B895B8669C_.wvu.PrintTitles" hidden="1" oldHidden="1">
    <formula>'BORDEREAUX DES PRIX FORFETAIRES'!$3:$4</formula>
    <oldFormula>'BORDEREAUX DES PRIX FORFETAIRES'!$3:$4</oldFormula>
  </rdn>
  <rcv guid="{CDF92ED6-EDFB-4BB0-ACE7-81B895B8669C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508" sId="2" ref="A15:XFD16" action="insertRow"/>
  <rfmt sheetId="2" sqref="A15" start="0" length="0">
    <dxf>
      <border outline="0">
        <right/>
      </border>
    </dxf>
  </rfmt>
  <rcc rId="3509" sId="2" odxf="1" dxf="1">
    <nc r="B15" t="inlineStr">
      <is>
        <t>FONDATIONS PROFONDES</t>
      </is>
    </nc>
    <odxf>
      <font>
        <b val="0"/>
        <u val="none"/>
        <family val="2"/>
      </font>
      <alignment horizontal="left"/>
    </odxf>
    <ndxf>
      <font>
        <b/>
        <u/>
        <family val="2"/>
      </font>
      <alignment horizontal="general"/>
    </ndxf>
  </rcc>
  <rfmt sheetId="2" sqref="D15" start="0" length="0">
    <dxf>
      <alignment horizontal="right" vertical="center"/>
    </dxf>
  </rfmt>
  <rfmt sheetId="2" sqref="E15" start="0" length="0">
    <dxf>
      <alignment horizontal="right" vertical="top"/>
      <border outline="0">
        <left style="medium">
          <color indexed="64"/>
        </left>
        <right/>
      </border>
    </dxf>
  </rfmt>
  <rfmt sheetId="2" sqref="F15" start="0" length="0">
    <dxf>
      <font>
        <sz val="10"/>
        <color auto="1"/>
        <name val="Arial"/>
        <family val="2"/>
        <scheme val="none"/>
      </font>
      <alignment horizontal="right" vertical="top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2" sqref="G15" start="0" length="0">
    <dxf>
      <font>
        <sz val="10"/>
        <color auto="1"/>
        <name val="Arial"/>
        <family val="2"/>
        <scheme val="none"/>
      </font>
    </dxf>
  </rfmt>
  <rfmt sheetId="2" sqref="A15:XFD15" start="0" length="0">
    <dxf>
      <font>
        <sz val="10"/>
        <color auto="1"/>
        <name val="Arial"/>
        <family val="2"/>
        <scheme val="none"/>
      </font>
    </dxf>
  </rfmt>
  <rfmt sheetId="2" sqref="A16" start="0" length="0">
    <dxf>
      <border outline="0">
        <right/>
      </border>
    </dxf>
  </rfmt>
  <rcc rId="3510" sId="2" odxf="1" dxf="1">
    <nc r="B16" t="inlineStr">
      <is>
        <t>FP micropieux de 60 y compris toutes sujétions</t>
      </is>
    </nc>
    <odxf>
      <alignment horizontal="left"/>
    </odxf>
    <ndxf>
      <alignment horizontal="general"/>
    </ndxf>
  </rcc>
  <rcc rId="3511" sId="2">
    <nc r="C16" t="inlineStr">
      <is>
        <t>U</t>
      </is>
    </nc>
  </rcc>
  <rcc rId="3512" sId="2" odxf="1" dxf="1">
    <nc r="D16">
      <v>27</v>
    </nc>
    <odxf>
      <alignment horizontal="general" vertical="bottom"/>
    </odxf>
    <ndxf>
      <alignment horizontal="right" vertical="center"/>
    </ndxf>
  </rcc>
  <rfmt sheetId="2" sqref="E16" start="0" length="0">
    <dxf>
      <alignment horizontal="right" vertical="top"/>
      <border outline="0">
        <left style="medium">
          <color indexed="64"/>
        </left>
        <right/>
      </border>
    </dxf>
  </rfmt>
  <rfmt sheetId="2" sqref="F16" start="0" length="0">
    <dxf>
      <font>
        <sz val="10"/>
        <color auto="1"/>
        <name val="Arial"/>
        <family val="2"/>
        <scheme val="none"/>
      </font>
      <alignment horizontal="right" vertical="top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2" sqref="G16" start="0" length="0">
    <dxf>
      <font>
        <sz val="10"/>
        <color auto="1"/>
        <name val="Arial"/>
        <family val="2"/>
        <scheme val="none"/>
      </font>
    </dxf>
  </rfmt>
  <rfmt sheetId="2" sqref="A16:XFD16" start="0" length="0">
    <dxf>
      <font>
        <sz val="10"/>
        <color auto="1"/>
        <name val="Arial"/>
        <family val="2"/>
        <scheme val="none"/>
      </font>
    </dxf>
  </rfmt>
  <rcc rId="3513" sId="1" numFmtId="30">
    <oc r="A17">
      <v>1</v>
    </oc>
    <nc r="A17" t="inlineStr">
      <is>
        <t>1.1.h</t>
      </is>
    </nc>
  </rcc>
  <rcc rId="3514" sId="2" numFmtId="30">
    <nc r="A15" t="inlineStr">
      <is>
        <t>1.1.h</t>
      </is>
    </nc>
  </rcc>
  <rfmt sheetId="2" sqref="E15:E16" start="0" length="0">
    <dxf>
      <border>
        <right style="thin">
          <color indexed="64"/>
        </right>
      </border>
    </dxf>
  </rfmt>
  <rsnm rId="3515" sheetId="1" oldName="[Copie de CDE Bloc Technique BISSAU 2021.xlsx]DPGF bât,BLOC TECH &amp; TWR MORONI" newName="[Copie de CDE Bloc Technique BISSAU 2021.xlsx]DPGF bât,BLOC TECH &amp; TWR BISSAU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5601B9ED-1322-471F-9977-B4FE9888A2A5}" name="DIOP Semou" id="-1915226946" dateTime="2021-04-02T00:49:31"/>
  <userInfo guid="{CF2785A6-986B-41A2-A424-275652274644}" name="DIOP Semou" id="-1915242546" dateTime="2022-03-06T21:47:04"/>
</us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54"/>
  <sheetViews>
    <sheetView view="pageLayout" topLeftCell="A269" zoomScale="84" zoomScaleNormal="145" zoomScaleSheetLayoutView="70" zoomScalePageLayoutView="84" workbookViewId="0">
      <selection activeCell="B420" sqref="B420"/>
    </sheetView>
  </sheetViews>
  <sheetFormatPr baseColWidth="10" defaultRowHeight="12.75"/>
  <cols>
    <col min="1" max="1" width="9.42578125" style="1" customWidth="1"/>
    <col min="2" max="2" width="46.140625" style="90" customWidth="1"/>
    <col min="3" max="3" width="4.28515625" style="119" customWidth="1"/>
    <col min="4" max="4" width="7.140625" style="91" customWidth="1"/>
    <col min="5" max="5" width="14.7109375" style="119" customWidth="1"/>
    <col min="6" max="6" width="15.85546875" style="114" customWidth="1"/>
    <col min="7" max="16384" width="11.42578125" style="57"/>
  </cols>
  <sheetData>
    <row r="2" spans="1:7" ht="23.25" customHeight="1" thickBot="1">
      <c r="B2" s="225" t="s">
        <v>234</v>
      </c>
      <c r="C2" s="225"/>
      <c r="D2" s="225"/>
      <c r="E2" s="225"/>
      <c r="F2" s="225"/>
    </row>
    <row r="3" spans="1:7">
      <c r="A3" s="38" t="s">
        <v>0</v>
      </c>
      <c r="B3" s="61" t="s">
        <v>1</v>
      </c>
      <c r="C3" s="130" t="s">
        <v>31</v>
      </c>
      <c r="D3" s="62" t="s">
        <v>32</v>
      </c>
      <c r="E3" s="167" t="s">
        <v>33</v>
      </c>
      <c r="F3" s="108" t="s">
        <v>34</v>
      </c>
    </row>
    <row r="4" spans="1:7">
      <c r="A4" s="39"/>
      <c r="B4" s="32"/>
      <c r="C4" s="131"/>
      <c r="D4" s="63"/>
      <c r="E4" s="168" t="s">
        <v>35</v>
      </c>
      <c r="F4" s="109" t="s">
        <v>35</v>
      </c>
    </row>
    <row r="5" spans="1:7" ht="14.25">
      <c r="A5" s="29"/>
      <c r="B5" s="64" t="s">
        <v>130</v>
      </c>
      <c r="C5" s="132"/>
      <c r="D5" s="2"/>
      <c r="E5" s="169"/>
      <c r="F5" s="110"/>
    </row>
    <row r="6" spans="1:7">
      <c r="A6" s="29">
        <v>1</v>
      </c>
      <c r="B6" s="7" t="s">
        <v>2</v>
      </c>
      <c r="C6" s="133"/>
      <c r="D6" s="2"/>
      <c r="E6" s="156"/>
      <c r="F6" s="107"/>
    </row>
    <row r="7" spans="1:7" ht="25.5">
      <c r="A7" s="29" t="s">
        <v>671</v>
      </c>
      <c r="B7" s="6" t="s">
        <v>780</v>
      </c>
      <c r="C7" s="133" t="s">
        <v>3</v>
      </c>
      <c r="D7" s="2">
        <v>1</v>
      </c>
      <c r="E7" s="156"/>
      <c r="F7" s="107"/>
    </row>
    <row r="8" spans="1:7" ht="38.25">
      <c r="A8" s="29" t="s">
        <v>672</v>
      </c>
      <c r="B8" s="8" t="s">
        <v>781</v>
      </c>
      <c r="C8" s="133"/>
      <c r="D8" s="2"/>
      <c r="E8" s="156"/>
      <c r="F8" s="107"/>
      <c r="G8" s="57">
        <f>5*3*2*3</f>
        <v>90</v>
      </c>
    </row>
    <row r="9" spans="1:7" ht="12.75" customHeight="1">
      <c r="A9" s="29"/>
      <c r="B9" s="8" t="s">
        <v>36</v>
      </c>
      <c r="C9" s="133" t="s">
        <v>3</v>
      </c>
      <c r="D9" s="2">
        <v>1</v>
      </c>
      <c r="E9" s="156"/>
      <c r="F9" s="107"/>
      <c r="G9" s="57">
        <f>90+156+60</f>
        <v>306</v>
      </c>
    </row>
    <row r="10" spans="1:7">
      <c r="A10" s="29" t="s">
        <v>673</v>
      </c>
      <c r="B10" s="8" t="s">
        <v>212</v>
      </c>
      <c r="C10" s="133" t="s">
        <v>4</v>
      </c>
      <c r="D10" s="2">
        <f>(70/0.35)*1.75*1.2</f>
        <v>420</v>
      </c>
      <c r="E10" s="156"/>
      <c r="F10" s="107"/>
    </row>
    <row r="11" spans="1:7">
      <c r="A11" s="29" t="s">
        <v>674</v>
      </c>
      <c r="B11" s="8" t="s">
        <v>213</v>
      </c>
      <c r="C11" s="133" t="s">
        <v>4</v>
      </c>
      <c r="D11" s="2">
        <f>338/0.4*1.7*1.2</f>
        <v>1723.8</v>
      </c>
      <c r="E11" s="156"/>
      <c r="F11" s="107"/>
      <c r="G11" s="57">
        <f>+D10+D11-D27-D28-G29</f>
        <v>1554.8000000000002</v>
      </c>
    </row>
    <row r="12" spans="1:7">
      <c r="A12" s="29" t="s">
        <v>675</v>
      </c>
      <c r="B12" s="8" t="s">
        <v>122</v>
      </c>
      <c r="C12" s="133" t="s">
        <v>4</v>
      </c>
      <c r="D12" s="2">
        <v>1352</v>
      </c>
      <c r="E12" s="156"/>
      <c r="F12" s="107"/>
      <c r="G12" s="57">
        <f>1670-1352</f>
        <v>318</v>
      </c>
    </row>
    <row r="13" spans="1:7">
      <c r="A13" s="29" t="s">
        <v>676</v>
      </c>
      <c r="B13" s="8" t="s">
        <v>123</v>
      </c>
      <c r="C13" s="133" t="s">
        <v>4</v>
      </c>
      <c r="D13" s="2">
        <v>368</v>
      </c>
      <c r="E13" s="156"/>
      <c r="F13" s="107"/>
      <c r="G13" s="57" t="s">
        <v>779</v>
      </c>
    </row>
    <row r="14" spans="1:7">
      <c r="A14" s="29" t="s">
        <v>677</v>
      </c>
      <c r="B14" s="8" t="s">
        <v>124</v>
      </c>
      <c r="C14" s="133" t="s">
        <v>3</v>
      </c>
      <c r="D14" s="2">
        <v>1</v>
      </c>
      <c r="E14" s="156"/>
      <c r="F14" s="107"/>
      <c r="G14" s="57">
        <f>345*1.2*1.2*1.2</f>
        <v>596.16</v>
      </c>
    </row>
    <row r="15" spans="1:7" ht="13.5" customHeight="1">
      <c r="A15" s="29"/>
      <c r="B15" s="46" t="s">
        <v>5</v>
      </c>
      <c r="C15" s="134"/>
      <c r="D15" s="111"/>
      <c r="E15" s="166"/>
      <c r="F15" s="125"/>
      <c r="G15" s="57">
        <f>+G9+156</f>
        <v>462</v>
      </c>
    </row>
    <row r="16" spans="1:7">
      <c r="A16" s="29"/>
      <c r="B16" s="8"/>
      <c r="C16" s="133"/>
      <c r="D16" s="2"/>
      <c r="E16" s="156"/>
      <c r="F16" s="107"/>
    </row>
    <row r="17" spans="1:7">
      <c r="A17" s="29" t="s">
        <v>789</v>
      </c>
      <c r="B17" s="7" t="s">
        <v>785</v>
      </c>
      <c r="C17" s="133"/>
      <c r="D17" s="2"/>
      <c r="E17" s="156"/>
      <c r="F17" s="107"/>
    </row>
    <row r="18" spans="1:7">
      <c r="A18" s="29"/>
      <c r="B18" s="6" t="s">
        <v>788</v>
      </c>
      <c r="C18" s="133" t="s">
        <v>55</v>
      </c>
      <c r="D18" s="2">
        <v>27</v>
      </c>
      <c r="E18" s="156"/>
      <c r="F18" s="107"/>
    </row>
    <row r="19" spans="1:7">
      <c r="A19" s="29"/>
      <c r="B19" s="8"/>
      <c r="C19" s="133"/>
      <c r="D19" s="2"/>
      <c r="E19" s="156"/>
      <c r="F19" s="107"/>
    </row>
    <row r="20" spans="1:7" ht="13.5" customHeight="1">
      <c r="A20" s="29"/>
      <c r="B20" s="46" t="s">
        <v>786</v>
      </c>
      <c r="C20" s="134"/>
      <c r="D20" s="111"/>
      <c r="E20" s="166"/>
      <c r="F20" s="125"/>
      <c r="G20" s="57">
        <f>+G14+156</f>
        <v>752.16</v>
      </c>
    </row>
    <row r="21" spans="1:7" ht="18.75" customHeight="1">
      <c r="A21" s="29" t="s">
        <v>678</v>
      </c>
      <c r="B21" s="7" t="s">
        <v>6</v>
      </c>
      <c r="C21" s="133"/>
      <c r="D21" s="2"/>
      <c r="E21" s="156"/>
      <c r="F21" s="107"/>
      <c r="G21" s="57">
        <f>+G33-318</f>
        <v>365.20000000000005</v>
      </c>
    </row>
    <row r="22" spans="1:7" ht="18.75" customHeight="1">
      <c r="A22" s="29" t="s">
        <v>208</v>
      </c>
      <c r="B22" s="45" t="s">
        <v>746</v>
      </c>
      <c r="C22" s="133" t="s">
        <v>3</v>
      </c>
      <c r="D22" s="2" t="s">
        <v>21</v>
      </c>
      <c r="E22" s="170"/>
      <c r="F22" s="113"/>
    </row>
    <row r="23" spans="1:7">
      <c r="A23" s="29" t="s">
        <v>209</v>
      </c>
      <c r="B23" s="45" t="s">
        <v>37</v>
      </c>
      <c r="C23" s="135"/>
      <c r="D23" s="2"/>
      <c r="E23" s="157"/>
      <c r="F23" s="113"/>
    </row>
    <row r="24" spans="1:7">
      <c r="A24" s="29"/>
      <c r="B24" s="45" t="s">
        <v>38</v>
      </c>
      <c r="C24" s="135" t="s">
        <v>4</v>
      </c>
      <c r="D24" s="2">
        <v>65</v>
      </c>
      <c r="E24" s="171"/>
      <c r="F24" s="113"/>
      <c r="G24" s="57">
        <f>60/0.7*2.25*1.2</f>
        <v>231.42857142857144</v>
      </c>
    </row>
    <row r="25" spans="1:7" ht="25.5">
      <c r="A25" s="29" t="s">
        <v>211</v>
      </c>
      <c r="B25" s="45" t="s">
        <v>599</v>
      </c>
      <c r="C25" s="135"/>
      <c r="D25" s="2"/>
      <c r="E25" s="157"/>
      <c r="F25" s="113"/>
    </row>
    <row r="26" spans="1:7">
      <c r="A26" s="29"/>
      <c r="B26" s="45" t="s">
        <v>39</v>
      </c>
      <c r="C26" s="135"/>
      <c r="D26" s="2"/>
      <c r="E26" s="157"/>
      <c r="F26" s="113"/>
    </row>
    <row r="27" spans="1:7">
      <c r="A27" s="37"/>
      <c r="B27" s="45" t="s">
        <v>199</v>
      </c>
      <c r="C27" s="133" t="s">
        <v>4</v>
      </c>
      <c r="D27" s="2">
        <v>330</v>
      </c>
      <c r="E27" s="170"/>
      <c r="F27" s="113"/>
      <c r="G27" s="57">
        <f>95/0.3*1.2*1.2</f>
        <v>456</v>
      </c>
    </row>
    <row r="28" spans="1:7">
      <c r="A28" s="37"/>
      <c r="B28" s="45" t="s">
        <v>200</v>
      </c>
      <c r="C28" s="133" t="s">
        <v>4</v>
      </c>
      <c r="D28" s="2">
        <v>103</v>
      </c>
      <c r="E28" s="170"/>
      <c r="F28" s="113"/>
    </row>
    <row r="29" spans="1:7">
      <c r="A29" s="37"/>
      <c r="B29" s="45" t="s">
        <v>600</v>
      </c>
      <c r="C29" s="133" t="s">
        <v>4</v>
      </c>
      <c r="D29" s="2">
        <v>340</v>
      </c>
      <c r="E29" s="170"/>
      <c r="F29" s="113"/>
      <c r="G29" s="57">
        <f>455/0.35*1*1.2/10</f>
        <v>156</v>
      </c>
    </row>
    <row r="30" spans="1:7">
      <c r="A30" s="37"/>
      <c r="B30" s="45" t="s">
        <v>601</v>
      </c>
      <c r="C30" s="133" t="s">
        <v>4</v>
      </c>
      <c r="D30" s="2">
        <v>120</v>
      </c>
      <c r="E30" s="170"/>
      <c r="F30" s="113"/>
      <c r="G30" s="57">
        <f>+G29+G27+G9</f>
        <v>918</v>
      </c>
    </row>
    <row r="31" spans="1:7">
      <c r="A31" s="37"/>
      <c r="B31" s="45" t="s">
        <v>202</v>
      </c>
      <c r="C31" s="133" t="s">
        <v>4</v>
      </c>
      <c r="D31" s="2">
        <v>300</v>
      </c>
      <c r="E31" s="170"/>
      <c r="F31" s="113"/>
      <c r="G31" s="57">
        <f>+G30*1.22</f>
        <v>1119.96</v>
      </c>
    </row>
    <row r="32" spans="1:7">
      <c r="A32" s="37"/>
      <c r="B32" s="45" t="s">
        <v>206</v>
      </c>
      <c r="C32" s="133" t="s">
        <v>4</v>
      </c>
      <c r="D32" s="2">
        <f>15*0.17*11+16*0.17</f>
        <v>30.770000000000003</v>
      </c>
      <c r="E32" s="170"/>
      <c r="F32" s="112"/>
    </row>
    <row r="33" spans="1:7">
      <c r="A33" s="37"/>
      <c r="B33" s="45" t="s">
        <v>201</v>
      </c>
      <c r="C33" s="133" t="s">
        <v>4</v>
      </c>
      <c r="D33" s="2">
        <f>260*0.4*0.2</f>
        <v>20.8</v>
      </c>
      <c r="E33" s="170"/>
      <c r="F33" s="113"/>
      <c r="G33" s="57">
        <f>2135*0.32</f>
        <v>683.2</v>
      </c>
    </row>
    <row r="34" spans="1:7">
      <c r="A34" s="29" t="s">
        <v>778</v>
      </c>
      <c r="B34" s="45" t="s">
        <v>42</v>
      </c>
      <c r="C34" s="133"/>
      <c r="D34" s="2"/>
      <c r="E34" s="157"/>
      <c r="F34" s="113"/>
    </row>
    <row r="35" spans="1:7" s="58" customFormat="1">
      <c r="A35" s="50"/>
      <c r="B35" s="45" t="s">
        <v>782</v>
      </c>
      <c r="C35" s="135" t="s">
        <v>4</v>
      </c>
      <c r="D35" s="2">
        <v>1740</v>
      </c>
      <c r="E35" s="157"/>
      <c r="F35" s="113"/>
    </row>
    <row r="36" spans="1:7">
      <c r="A36" s="29" t="s">
        <v>216</v>
      </c>
      <c r="B36" s="45" t="s">
        <v>603</v>
      </c>
      <c r="C36" s="133"/>
      <c r="D36" s="2"/>
      <c r="E36" s="157"/>
      <c r="F36" s="113"/>
    </row>
    <row r="37" spans="1:7">
      <c r="A37" s="29"/>
      <c r="B37" s="45" t="s">
        <v>604</v>
      </c>
      <c r="C37" s="133"/>
      <c r="D37" s="2"/>
      <c r="E37" s="157"/>
      <c r="F37" s="113"/>
      <c r="G37" s="57">
        <v>1681</v>
      </c>
    </row>
    <row r="38" spans="1:7">
      <c r="A38" s="29"/>
      <c r="B38" s="45" t="s">
        <v>131</v>
      </c>
      <c r="C38" s="133" t="s">
        <v>4</v>
      </c>
      <c r="D38" s="2">
        <v>86</v>
      </c>
      <c r="E38" s="157"/>
      <c r="F38" s="113"/>
    </row>
    <row r="39" spans="1:7">
      <c r="A39" s="37"/>
      <c r="B39" s="45" t="s">
        <v>203</v>
      </c>
      <c r="C39" s="133" t="s">
        <v>4</v>
      </c>
      <c r="D39" s="2">
        <f>275*0.12*1.2</f>
        <v>39.6</v>
      </c>
      <c r="E39" s="170"/>
      <c r="F39" s="112"/>
    </row>
    <row r="40" spans="1:7">
      <c r="A40" s="37"/>
      <c r="B40" s="45" t="s">
        <v>204</v>
      </c>
      <c r="C40" s="133" t="s">
        <v>4</v>
      </c>
      <c r="D40" s="2">
        <f>370/0.4*0.2</f>
        <v>185</v>
      </c>
      <c r="E40" s="170"/>
      <c r="F40" s="112"/>
    </row>
    <row r="41" spans="1:7" ht="25.5">
      <c r="A41" s="37"/>
      <c r="B41" s="45" t="s">
        <v>605</v>
      </c>
      <c r="C41" s="133" t="s">
        <v>4</v>
      </c>
      <c r="D41" s="2">
        <v>19</v>
      </c>
      <c r="E41" s="170"/>
      <c r="F41" s="112"/>
    </row>
    <row r="42" spans="1:7">
      <c r="A42" s="37"/>
      <c r="B42" s="45" t="s">
        <v>787</v>
      </c>
      <c r="C42" s="133" t="s">
        <v>3</v>
      </c>
      <c r="D42" s="2">
        <v>1</v>
      </c>
      <c r="E42" s="170"/>
      <c r="F42" s="112"/>
    </row>
    <row r="43" spans="1:7" ht="25.5">
      <c r="A43" s="50" t="s">
        <v>217</v>
      </c>
      <c r="B43" s="45" t="s">
        <v>606</v>
      </c>
      <c r="C43" s="133"/>
      <c r="D43" s="2"/>
      <c r="E43" s="157"/>
      <c r="F43" s="113"/>
    </row>
    <row r="44" spans="1:7">
      <c r="A44" s="50"/>
      <c r="B44" s="45" t="s">
        <v>44</v>
      </c>
      <c r="C44" s="135"/>
      <c r="D44" s="2"/>
      <c r="E44" s="157"/>
      <c r="F44" s="113"/>
    </row>
    <row r="45" spans="1:7">
      <c r="A45" s="50"/>
      <c r="B45" s="45" t="s">
        <v>45</v>
      </c>
      <c r="C45" s="135" t="s">
        <v>90</v>
      </c>
      <c r="D45" s="2" t="s">
        <v>90</v>
      </c>
      <c r="E45" s="157"/>
      <c r="F45" s="113"/>
    </row>
    <row r="46" spans="1:7">
      <c r="A46" s="40"/>
      <c r="B46" s="48" t="s">
        <v>207</v>
      </c>
      <c r="C46" s="133" t="s">
        <v>7</v>
      </c>
      <c r="D46" s="2">
        <v>1520</v>
      </c>
      <c r="E46" s="170"/>
      <c r="F46" s="112"/>
    </row>
    <row r="47" spans="1:7">
      <c r="A47" s="40"/>
      <c r="B47" s="48" t="s">
        <v>651</v>
      </c>
      <c r="C47" s="133" t="s">
        <v>7</v>
      </c>
      <c r="D47" s="2">
        <v>850</v>
      </c>
      <c r="E47" s="170"/>
      <c r="F47" s="112"/>
    </row>
    <row r="48" spans="1:7" ht="25.5">
      <c r="A48" s="50"/>
      <c r="B48" s="45" t="s">
        <v>141</v>
      </c>
      <c r="C48" s="133"/>
      <c r="D48" s="2"/>
      <c r="E48" s="157"/>
      <c r="F48" s="113"/>
    </row>
    <row r="49" spans="1:6" ht="15.75" customHeight="1">
      <c r="A49" s="50"/>
      <c r="B49" s="45" t="s">
        <v>43</v>
      </c>
      <c r="C49" s="133" t="s">
        <v>90</v>
      </c>
      <c r="D49" s="2" t="s">
        <v>90</v>
      </c>
      <c r="E49" s="157"/>
      <c r="F49" s="113"/>
    </row>
    <row r="50" spans="1:6" ht="19.5" customHeight="1">
      <c r="A50" s="40"/>
      <c r="B50" s="45" t="s">
        <v>784</v>
      </c>
      <c r="C50" s="135" t="s">
        <v>7</v>
      </c>
      <c r="D50" s="2">
        <f>780+290</f>
        <v>1070</v>
      </c>
      <c r="E50" s="170"/>
      <c r="F50" s="112"/>
    </row>
    <row r="51" spans="1:6">
      <c r="A51" s="40"/>
      <c r="B51" s="45" t="s">
        <v>783</v>
      </c>
      <c r="C51" s="135" t="s">
        <v>7</v>
      </c>
      <c r="D51" s="2">
        <v>492</v>
      </c>
      <c r="E51" s="170"/>
      <c r="F51" s="112"/>
    </row>
    <row r="52" spans="1:6">
      <c r="A52" s="29" t="s">
        <v>747</v>
      </c>
      <c r="B52" s="45" t="s">
        <v>748</v>
      </c>
      <c r="C52" s="135" t="s">
        <v>3</v>
      </c>
      <c r="D52" s="2">
        <v>1</v>
      </c>
      <c r="E52" s="156"/>
      <c r="F52" s="107"/>
    </row>
    <row r="53" spans="1:6" s="58" customFormat="1">
      <c r="A53" s="50"/>
      <c r="B53" s="45"/>
      <c r="C53" s="133"/>
      <c r="D53" s="2"/>
      <c r="E53" s="157"/>
      <c r="F53" s="113"/>
    </row>
    <row r="54" spans="1:6">
      <c r="A54" s="29"/>
      <c r="B54" s="46" t="s">
        <v>8</v>
      </c>
      <c r="C54" s="134"/>
      <c r="D54" s="111"/>
      <c r="E54" s="166"/>
      <c r="F54" s="125"/>
    </row>
    <row r="55" spans="1:6">
      <c r="A55" s="29" t="s">
        <v>218</v>
      </c>
      <c r="B55" s="7" t="s">
        <v>9</v>
      </c>
      <c r="C55" s="133"/>
      <c r="D55" s="2"/>
      <c r="E55" s="156"/>
      <c r="F55" s="107"/>
    </row>
    <row r="56" spans="1:6" ht="25.5">
      <c r="A56" s="50" t="s">
        <v>679</v>
      </c>
      <c r="B56" s="45" t="s">
        <v>142</v>
      </c>
      <c r="C56" s="135" t="s">
        <v>7</v>
      </c>
      <c r="D56" s="2">
        <v>1038</v>
      </c>
      <c r="E56" s="163"/>
      <c r="F56" s="2"/>
    </row>
    <row r="57" spans="1:6">
      <c r="A57" s="50" t="s">
        <v>90</v>
      </c>
      <c r="B57" s="45" t="s">
        <v>609</v>
      </c>
      <c r="C57" s="135" t="s">
        <v>7</v>
      </c>
      <c r="D57" s="2">
        <v>1520</v>
      </c>
      <c r="E57" s="163"/>
      <c r="F57" s="2"/>
    </row>
    <row r="58" spans="1:6">
      <c r="A58" s="50"/>
      <c r="B58" s="45" t="s">
        <v>46</v>
      </c>
      <c r="C58" s="135" t="s">
        <v>7</v>
      </c>
      <c r="D58" s="2">
        <v>1930</v>
      </c>
      <c r="E58" s="163"/>
      <c r="F58" s="2"/>
    </row>
    <row r="59" spans="1:6">
      <c r="A59" s="50"/>
      <c r="B59" s="45" t="s">
        <v>143</v>
      </c>
      <c r="C59" s="135" t="s">
        <v>7</v>
      </c>
      <c r="D59" s="2">
        <v>722</v>
      </c>
      <c r="E59" s="163"/>
      <c r="F59" s="2"/>
    </row>
    <row r="60" spans="1:6">
      <c r="A60" s="50" t="s">
        <v>219</v>
      </c>
      <c r="B60" s="33" t="s">
        <v>225</v>
      </c>
      <c r="C60" s="135"/>
      <c r="D60" s="2"/>
      <c r="E60" s="157"/>
      <c r="F60" s="113"/>
    </row>
    <row r="61" spans="1:6">
      <c r="A61" s="50"/>
      <c r="B61" s="45" t="s">
        <v>10</v>
      </c>
      <c r="C61" s="135"/>
      <c r="D61" s="2"/>
      <c r="E61" s="157"/>
      <c r="F61" s="113"/>
    </row>
    <row r="62" spans="1:6">
      <c r="A62" s="50"/>
      <c r="B62" s="45" t="s">
        <v>47</v>
      </c>
      <c r="C62" s="135" t="s">
        <v>7</v>
      </c>
      <c r="D62" s="2">
        <f>1330*0.92</f>
        <v>1223.6000000000001</v>
      </c>
      <c r="E62" s="157"/>
      <c r="F62" s="113" t="s">
        <v>90</v>
      </c>
    </row>
    <row r="63" spans="1:6">
      <c r="A63" s="50" t="s">
        <v>90</v>
      </c>
      <c r="B63" s="45" t="s">
        <v>48</v>
      </c>
      <c r="C63" s="135"/>
      <c r="D63" s="2"/>
      <c r="E63" s="157"/>
      <c r="F63" s="113"/>
    </row>
    <row r="64" spans="1:6">
      <c r="A64" s="50"/>
      <c r="B64" s="45" t="s">
        <v>49</v>
      </c>
      <c r="C64" s="135" t="s">
        <v>7</v>
      </c>
      <c r="D64" s="2">
        <v>8636</v>
      </c>
      <c r="E64" s="157"/>
      <c r="F64" s="113"/>
    </row>
    <row r="65" spans="1:6" ht="25.5">
      <c r="A65" s="50"/>
      <c r="B65" s="45" t="s">
        <v>50</v>
      </c>
      <c r="C65" s="135"/>
      <c r="D65" s="2"/>
      <c r="E65" s="157"/>
      <c r="F65" s="113"/>
    </row>
    <row r="66" spans="1:6" ht="25.5">
      <c r="A66" s="50"/>
      <c r="B66" s="45" t="s">
        <v>51</v>
      </c>
      <c r="C66" s="135" t="s">
        <v>7</v>
      </c>
      <c r="D66" s="2">
        <v>4160</v>
      </c>
      <c r="E66" s="157"/>
      <c r="F66" s="113"/>
    </row>
    <row r="67" spans="1:6">
      <c r="A67" s="50" t="s">
        <v>90</v>
      </c>
      <c r="B67" s="45" t="s">
        <v>226</v>
      </c>
      <c r="C67" s="135" t="s">
        <v>610</v>
      </c>
      <c r="D67" s="2">
        <v>1</v>
      </c>
      <c r="E67" s="157"/>
      <c r="F67" s="113" t="s">
        <v>90</v>
      </c>
    </row>
    <row r="68" spans="1:6">
      <c r="A68" s="50" t="s">
        <v>220</v>
      </c>
      <c r="B68" s="45" t="s">
        <v>52</v>
      </c>
      <c r="C68" s="135" t="s">
        <v>7</v>
      </c>
      <c r="D68" s="2" t="s">
        <v>90</v>
      </c>
      <c r="E68" s="157"/>
      <c r="F68" s="113" t="s">
        <v>90</v>
      </c>
    </row>
    <row r="69" spans="1:6">
      <c r="A69" s="36"/>
      <c r="B69" s="43"/>
      <c r="C69" s="118"/>
      <c r="D69" s="59"/>
      <c r="E69" s="122"/>
    </row>
    <row r="70" spans="1:6">
      <c r="A70" s="29"/>
      <c r="B70" s="46" t="s">
        <v>11</v>
      </c>
      <c r="C70" s="134"/>
      <c r="D70" s="111"/>
      <c r="E70" s="166"/>
      <c r="F70" s="125"/>
    </row>
    <row r="71" spans="1:6">
      <c r="A71" s="29"/>
      <c r="B71" s="6"/>
      <c r="C71" s="133"/>
      <c r="D71" s="60"/>
      <c r="E71" s="156"/>
      <c r="F71" s="107"/>
    </row>
    <row r="72" spans="1:6">
      <c r="A72" s="50" t="s">
        <v>222</v>
      </c>
      <c r="B72" s="7" t="s">
        <v>12</v>
      </c>
      <c r="C72" s="133"/>
      <c r="D72" s="60"/>
      <c r="E72" s="156"/>
      <c r="F72" s="107"/>
    </row>
    <row r="73" spans="1:6">
      <c r="A73" s="29" t="s">
        <v>223</v>
      </c>
      <c r="B73" s="33" t="s">
        <v>232</v>
      </c>
      <c r="C73" s="133"/>
      <c r="D73" s="60"/>
      <c r="E73" s="156"/>
      <c r="F73" s="107"/>
    </row>
    <row r="74" spans="1:6">
      <c r="A74" s="29"/>
      <c r="B74" s="6" t="s">
        <v>53</v>
      </c>
      <c r="C74" s="133"/>
      <c r="D74" s="60"/>
      <c r="E74" s="156"/>
      <c r="F74" s="107"/>
    </row>
    <row r="75" spans="1:6" ht="14.25" customHeight="1">
      <c r="A75" s="29"/>
      <c r="B75" s="6" t="s">
        <v>54</v>
      </c>
      <c r="C75" s="133" t="s">
        <v>3</v>
      </c>
      <c r="D75" s="60">
        <v>1</v>
      </c>
      <c r="E75" s="156"/>
      <c r="F75" s="107"/>
    </row>
    <row r="76" spans="1:6">
      <c r="A76" s="29"/>
      <c r="B76" s="6" t="s">
        <v>147</v>
      </c>
      <c r="C76" s="133" t="s">
        <v>3</v>
      </c>
      <c r="D76" s="60">
        <v>1</v>
      </c>
      <c r="E76" s="156"/>
      <c r="F76" s="107"/>
    </row>
    <row r="77" spans="1:6" ht="25.5">
      <c r="A77" s="29"/>
      <c r="B77" s="6" t="s">
        <v>233</v>
      </c>
      <c r="C77" s="133" t="s">
        <v>3</v>
      </c>
      <c r="D77" s="60">
        <v>1</v>
      </c>
      <c r="E77" s="156"/>
      <c r="F77" s="107"/>
    </row>
    <row r="78" spans="1:6" ht="25.5">
      <c r="A78" s="29" t="s">
        <v>235</v>
      </c>
      <c r="B78" s="6" t="s">
        <v>132</v>
      </c>
      <c r="C78" s="133" t="s">
        <v>55</v>
      </c>
      <c r="D78" s="60">
        <v>10</v>
      </c>
      <c r="E78" s="156"/>
      <c r="F78" s="107"/>
    </row>
    <row r="79" spans="1:6" ht="38.25">
      <c r="A79" s="29" t="s">
        <v>224</v>
      </c>
      <c r="B79" s="6" t="s">
        <v>749</v>
      </c>
      <c r="C79" s="133" t="s">
        <v>3</v>
      </c>
      <c r="D79" s="60">
        <v>1</v>
      </c>
      <c r="E79" s="156"/>
      <c r="F79" s="107"/>
    </row>
    <row r="80" spans="1:6">
      <c r="A80" s="36"/>
      <c r="B80" s="43"/>
      <c r="C80" s="118"/>
      <c r="D80" s="60" t="s">
        <v>90</v>
      </c>
      <c r="E80" s="156"/>
      <c r="F80" s="107"/>
    </row>
    <row r="81" spans="1:6">
      <c r="A81" s="29" t="s">
        <v>680</v>
      </c>
      <c r="B81" s="6" t="s">
        <v>13</v>
      </c>
      <c r="C81" s="133" t="s">
        <v>55</v>
      </c>
      <c r="D81" s="60">
        <v>4</v>
      </c>
      <c r="E81" s="156"/>
      <c r="F81" s="107"/>
    </row>
    <row r="82" spans="1:6" ht="15" customHeight="1">
      <c r="A82" s="29" t="s">
        <v>681</v>
      </c>
      <c r="B82" s="6" t="s">
        <v>56</v>
      </c>
      <c r="C82" s="133" t="s">
        <v>55</v>
      </c>
      <c r="D82" s="60">
        <v>7</v>
      </c>
      <c r="E82" s="156"/>
      <c r="F82" s="107"/>
    </row>
    <row r="83" spans="1:6" s="58" customFormat="1" ht="15" customHeight="1">
      <c r="A83" s="29" t="s">
        <v>750</v>
      </c>
      <c r="B83" s="6" t="s">
        <v>751</v>
      </c>
      <c r="C83" s="133" t="s">
        <v>3</v>
      </c>
      <c r="D83" s="60" t="s">
        <v>21</v>
      </c>
      <c r="E83" s="157"/>
      <c r="F83" s="113"/>
    </row>
    <row r="84" spans="1:6">
      <c r="A84" s="29"/>
      <c r="B84" s="46" t="s">
        <v>14</v>
      </c>
      <c r="C84" s="134"/>
      <c r="D84" s="49"/>
      <c r="E84" s="166"/>
      <c r="F84" s="125"/>
    </row>
    <row r="85" spans="1:6">
      <c r="A85" s="29" t="s">
        <v>227</v>
      </c>
      <c r="B85" s="9" t="s">
        <v>15</v>
      </c>
      <c r="C85" s="133"/>
      <c r="D85" s="60"/>
      <c r="E85" s="156"/>
      <c r="F85" s="107"/>
    </row>
    <row r="86" spans="1:6">
      <c r="A86" s="29" t="s">
        <v>228</v>
      </c>
      <c r="B86" s="6" t="s">
        <v>57</v>
      </c>
      <c r="C86" s="135" t="s">
        <v>3</v>
      </c>
      <c r="D86" s="2">
        <v>1</v>
      </c>
      <c r="E86" s="156"/>
      <c r="F86" s="107"/>
    </row>
    <row r="87" spans="1:6" ht="25.5">
      <c r="A87" s="29" t="s">
        <v>229</v>
      </c>
      <c r="B87" s="6" t="s">
        <v>58</v>
      </c>
      <c r="C87" s="135"/>
      <c r="D87" s="2"/>
      <c r="E87" s="156"/>
      <c r="F87" s="107"/>
    </row>
    <row r="88" spans="1:6">
      <c r="A88" s="29" t="s">
        <v>90</v>
      </c>
      <c r="B88" s="6" t="s">
        <v>59</v>
      </c>
      <c r="C88" s="135" t="s">
        <v>3</v>
      </c>
      <c r="D88" s="2">
        <v>1</v>
      </c>
      <c r="E88" s="156"/>
      <c r="F88" s="107"/>
    </row>
    <row r="89" spans="1:6">
      <c r="A89" s="29" t="s">
        <v>231</v>
      </c>
      <c r="B89" s="6" t="s">
        <v>60</v>
      </c>
      <c r="C89" s="135" t="s">
        <v>3</v>
      </c>
      <c r="D89" s="2">
        <v>1</v>
      </c>
      <c r="E89" s="156"/>
      <c r="F89" s="107"/>
    </row>
    <row r="90" spans="1:6" ht="25.5">
      <c r="A90" s="29" t="s">
        <v>230</v>
      </c>
      <c r="B90" s="6" t="s">
        <v>595</v>
      </c>
      <c r="C90" s="135"/>
      <c r="D90" s="2"/>
      <c r="E90" s="156"/>
      <c r="F90" s="107"/>
    </row>
    <row r="91" spans="1:6">
      <c r="A91" s="29" t="s">
        <v>90</v>
      </c>
      <c r="B91" s="6" t="s">
        <v>133</v>
      </c>
      <c r="C91" s="135" t="s">
        <v>55</v>
      </c>
      <c r="D91" s="2">
        <v>6</v>
      </c>
      <c r="E91" s="156"/>
      <c r="F91" s="107"/>
    </row>
    <row r="92" spans="1:6">
      <c r="A92" s="29" t="s">
        <v>324</v>
      </c>
      <c r="B92" s="6" t="s">
        <v>166</v>
      </c>
      <c r="C92" s="135" t="s">
        <v>16</v>
      </c>
      <c r="D92" s="2">
        <v>217</v>
      </c>
      <c r="E92" s="156"/>
      <c r="F92" s="107"/>
    </row>
    <row r="93" spans="1:6">
      <c r="A93" s="29" t="s">
        <v>682</v>
      </c>
      <c r="B93" s="6" t="s">
        <v>167</v>
      </c>
      <c r="C93" s="135" t="s">
        <v>16</v>
      </c>
      <c r="D93" s="2">
        <f>217*2+0.6*5</f>
        <v>437</v>
      </c>
      <c r="E93" s="156"/>
      <c r="F93" s="107"/>
    </row>
    <row r="94" spans="1:6">
      <c r="A94" s="29" t="s">
        <v>683</v>
      </c>
      <c r="B94" s="6" t="s">
        <v>61</v>
      </c>
      <c r="C94" s="135" t="s">
        <v>3</v>
      </c>
      <c r="D94" s="2">
        <v>1</v>
      </c>
      <c r="E94" s="156"/>
      <c r="F94" s="107"/>
    </row>
    <row r="95" spans="1:6">
      <c r="A95" s="29" t="s">
        <v>684</v>
      </c>
      <c r="B95" s="6" t="s">
        <v>752</v>
      </c>
      <c r="C95" s="135" t="s">
        <v>3</v>
      </c>
      <c r="D95" s="2">
        <v>1</v>
      </c>
      <c r="E95" s="156"/>
      <c r="F95" s="107"/>
    </row>
    <row r="96" spans="1:6" ht="25.5">
      <c r="A96" s="29" t="s">
        <v>685</v>
      </c>
      <c r="B96" s="6" t="s">
        <v>753</v>
      </c>
      <c r="C96" s="133" t="s">
        <v>16</v>
      </c>
      <c r="D96" s="2">
        <v>245</v>
      </c>
      <c r="E96" s="156"/>
      <c r="F96" s="107"/>
    </row>
    <row r="97" spans="1:6">
      <c r="A97" s="29" t="s">
        <v>686</v>
      </c>
      <c r="B97" s="6" t="s">
        <v>754</v>
      </c>
      <c r="C97" s="133" t="s">
        <v>3</v>
      </c>
      <c r="D97" s="2">
        <v>1</v>
      </c>
      <c r="E97" s="156"/>
      <c r="F97" s="107"/>
    </row>
    <row r="98" spans="1:6">
      <c r="A98" s="29" t="s">
        <v>325</v>
      </c>
      <c r="B98" s="43" t="s">
        <v>755</v>
      </c>
      <c r="C98" s="133"/>
      <c r="D98" s="2"/>
      <c r="E98" s="163"/>
      <c r="F98" s="107"/>
    </row>
    <row r="99" spans="1:6">
      <c r="A99" s="29" t="s">
        <v>326</v>
      </c>
      <c r="B99" s="43" t="s">
        <v>756</v>
      </c>
      <c r="C99" s="133" t="s">
        <v>55</v>
      </c>
      <c r="D99" s="2">
        <v>2</v>
      </c>
      <c r="E99" s="163"/>
      <c r="F99" s="107"/>
    </row>
    <row r="100" spans="1:6">
      <c r="A100" s="29" t="s">
        <v>327</v>
      </c>
      <c r="B100" s="43" t="s">
        <v>757</v>
      </c>
      <c r="C100" s="133" t="s">
        <v>3</v>
      </c>
      <c r="D100" s="2">
        <v>1</v>
      </c>
      <c r="E100" s="163"/>
      <c r="F100" s="107"/>
    </row>
    <row r="101" spans="1:6">
      <c r="A101" s="29" t="s">
        <v>328</v>
      </c>
      <c r="B101" s="43" t="s">
        <v>758</v>
      </c>
      <c r="C101" s="133" t="s">
        <v>3</v>
      </c>
      <c r="D101" s="2">
        <v>1</v>
      </c>
      <c r="E101" s="163"/>
      <c r="F101" s="107"/>
    </row>
    <row r="102" spans="1:6">
      <c r="A102" s="29" t="s">
        <v>329</v>
      </c>
      <c r="B102" s="43" t="s">
        <v>759</v>
      </c>
      <c r="C102" s="133" t="s">
        <v>3</v>
      </c>
      <c r="D102" s="2">
        <v>1</v>
      </c>
      <c r="E102" s="163"/>
      <c r="F102" s="107"/>
    </row>
    <row r="103" spans="1:6">
      <c r="A103" s="29" t="s">
        <v>650</v>
      </c>
      <c r="B103" s="6" t="s">
        <v>649</v>
      </c>
      <c r="C103" s="133" t="s">
        <v>24</v>
      </c>
      <c r="D103" s="2">
        <v>1</v>
      </c>
      <c r="E103" s="163"/>
      <c r="F103" s="107"/>
    </row>
    <row r="104" spans="1:6">
      <c r="A104" s="29"/>
      <c r="B104" s="46" t="s">
        <v>17</v>
      </c>
      <c r="C104" s="134"/>
      <c r="D104" s="49"/>
      <c r="E104" s="166"/>
      <c r="F104" s="125"/>
    </row>
    <row r="105" spans="1:6" ht="9" customHeight="1">
      <c r="A105" s="29"/>
      <c r="B105" s="9"/>
      <c r="C105" s="133"/>
      <c r="D105" s="60"/>
      <c r="E105" s="156"/>
      <c r="F105" s="107"/>
    </row>
    <row r="106" spans="1:6">
      <c r="A106" s="29"/>
      <c r="B106" s="46" t="s">
        <v>145</v>
      </c>
      <c r="C106" s="134"/>
      <c r="D106" s="49"/>
      <c r="E106" s="166"/>
      <c r="F106" s="125"/>
    </row>
    <row r="107" spans="1:6" ht="14.25">
      <c r="A107" s="29"/>
      <c r="B107" s="65" t="s">
        <v>62</v>
      </c>
      <c r="C107" s="133"/>
      <c r="D107" s="60"/>
      <c r="E107" s="156"/>
      <c r="F107" s="107"/>
    </row>
    <row r="108" spans="1:6">
      <c r="A108" s="29" t="s">
        <v>332</v>
      </c>
      <c r="B108" s="45" t="s">
        <v>63</v>
      </c>
      <c r="C108" s="135" t="s">
        <v>7</v>
      </c>
      <c r="D108" s="2">
        <v>2260</v>
      </c>
      <c r="E108" s="157"/>
      <c r="F108" s="113"/>
    </row>
    <row r="109" spans="1:6">
      <c r="A109" s="29" t="s">
        <v>333</v>
      </c>
      <c r="B109" s="45" t="s">
        <v>64</v>
      </c>
      <c r="C109" s="135" t="s">
        <v>7</v>
      </c>
      <c r="D109" s="2">
        <v>2260</v>
      </c>
      <c r="E109" s="157"/>
      <c r="F109" s="113"/>
    </row>
    <row r="110" spans="1:6">
      <c r="A110" s="29"/>
      <c r="B110" s="44" t="s">
        <v>144</v>
      </c>
      <c r="C110" s="135" t="s">
        <v>7</v>
      </c>
      <c r="D110" s="2">
        <v>148</v>
      </c>
      <c r="E110" s="157"/>
      <c r="F110" s="113"/>
    </row>
    <row r="111" spans="1:6">
      <c r="A111" s="29" t="s">
        <v>334</v>
      </c>
      <c r="B111" s="45" t="s">
        <v>65</v>
      </c>
      <c r="C111" s="135" t="s">
        <v>16</v>
      </c>
      <c r="D111" s="2">
        <v>342</v>
      </c>
      <c r="E111" s="157"/>
      <c r="F111" s="113"/>
    </row>
    <row r="112" spans="1:6">
      <c r="A112" s="29" t="s">
        <v>335</v>
      </c>
      <c r="B112" s="66" t="s">
        <v>336</v>
      </c>
      <c r="C112" s="135" t="s">
        <v>16</v>
      </c>
      <c r="D112" s="2">
        <v>2260</v>
      </c>
      <c r="E112" s="157"/>
      <c r="F112" s="113"/>
    </row>
    <row r="113" spans="1:6">
      <c r="A113" s="29" t="s">
        <v>337</v>
      </c>
      <c r="B113" s="47" t="s">
        <v>338</v>
      </c>
      <c r="C113" s="135"/>
      <c r="D113" s="2"/>
      <c r="E113" s="157"/>
      <c r="F113" s="113"/>
    </row>
    <row r="114" spans="1:6">
      <c r="A114" s="29" t="s">
        <v>339</v>
      </c>
      <c r="B114" s="45" t="s">
        <v>66</v>
      </c>
      <c r="C114" s="135" t="s">
        <v>610</v>
      </c>
      <c r="D114" s="2">
        <v>1</v>
      </c>
      <c r="E114" s="157"/>
      <c r="F114" s="113"/>
    </row>
    <row r="115" spans="1:6">
      <c r="A115" s="29" t="s">
        <v>341</v>
      </c>
      <c r="B115" s="45" t="s">
        <v>340</v>
      </c>
      <c r="C115" s="135" t="s">
        <v>610</v>
      </c>
      <c r="D115" s="2">
        <v>1</v>
      </c>
      <c r="E115" s="157"/>
      <c r="F115" s="113"/>
    </row>
    <row r="116" spans="1:6">
      <c r="A116" s="29" t="s">
        <v>342</v>
      </c>
      <c r="B116" s="45" t="s">
        <v>67</v>
      </c>
      <c r="C116" s="135" t="s">
        <v>16</v>
      </c>
      <c r="D116" s="2">
        <v>342</v>
      </c>
      <c r="E116" s="157"/>
      <c r="F116" s="113"/>
    </row>
    <row r="117" spans="1:6" ht="15.75" customHeight="1">
      <c r="A117" s="29"/>
      <c r="B117" s="6"/>
      <c r="C117" s="133"/>
      <c r="D117" s="2"/>
      <c r="E117" s="156"/>
      <c r="F117" s="107"/>
    </row>
    <row r="118" spans="1:6">
      <c r="A118" s="29"/>
      <c r="B118" s="46" t="s">
        <v>18</v>
      </c>
      <c r="C118" s="134"/>
      <c r="D118" s="49"/>
      <c r="E118" s="166"/>
      <c r="F118" s="125"/>
    </row>
    <row r="119" spans="1:6" ht="14.25">
      <c r="A119" s="29"/>
      <c r="B119" s="65" t="s">
        <v>19</v>
      </c>
      <c r="C119" s="133"/>
      <c r="D119" s="60"/>
      <c r="E119" s="156"/>
      <c r="F119" s="107"/>
    </row>
    <row r="120" spans="1:6" ht="25.5">
      <c r="A120" s="29" t="s">
        <v>688</v>
      </c>
      <c r="B120" s="6" t="s">
        <v>343</v>
      </c>
      <c r="C120" s="133" t="s">
        <v>7</v>
      </c>
      <c r="D120" s="2">
        <v>2827</v>
      </c>
      <c r="E120" s="156"/>
      <c r="F120" s="107"/>
    </row>
    <row r="121" spans="1:6" ht="25.5">
      <c r="A121" s="29" t="s">
        <v>689</v>
      </c>
      <c r="B121" s="6" t="s">
        <v>344</v>
      </c>
      <c r="C121" s="133" t="s">
        <v>7</v>
      </c>
      <c r="D121" s="2">
        <v>20</v>
      </c>
      <c r="E121" s="156"/>
      <c r="F121" s="107"/>
    </row>
    <row r="122" spans="1:6" ht="25.5">
      <c r="A122" s="29" t="s">
        <v>690</v>
      </c>
      <c r="B122" s="6" t="s">
        <v>345</v>
      </c>
      <c r="C122" s="133" t="s">
        <v>7</v>
      </c>
      <c r="D122" s="2">
        <v>535</v>
      </c>
      <c r="E122" s="156"/>
      <c r="F122" s="107"/>
    </row>
    <row r="123" spans="1:6">
      <c r="A123" s="29" t="s">
        <v>691</v>
      </c>
      <c r="B123" s="6" t="s">
        <v>346</v>
      </c>
      <c r="C123" s="133" t="s">
        <v>16</v>
      </c>
      <c r="D123" s="2">
        <v>2500</v>
      </c>
      <c r="E123" s="156"/>
      <c r="F123" s="107"/>
    </row>
    <row r="124" spans="1:6" ht="25.5">
      <c r="A124" s="29" t="s">
        <v>348</v>
      </c>
      <c r="B124" s="6" t="s">
        <v>347</v>
      </c>
      <c r="C124" s="133" t="s">
        <v>7</v>
      </c>
      <c r="D124" s="2">
        <f>1330*0.9</f>
        <v>1197</v>
      </c>
      <c r="E124" s="156"/>
      <c r="F124" s="107" t="s">
        <v>90</v>
      </c>
    </row>
    <row r="125" spans="1:6">
      <c r="A125" s="29" t="s">
        <v>349</v>
      </c>
      <c r="B125" s="6" t="s">
        <v>579</v>
      </c>
      <c r="C125" s="133" t="s">
        <v>7</v>
      </c>
      <c r="D125" s="60">
        <v>625</v>
      </c>
      <c r="E125" s="156"/>
      <c r="F125" s="107"/>
    </row>
    <row r="126" spans="1:6">
      <c r="A126" s="29" t="s">
        <v>350</v>
      </c>
      <c r="B126" s="6" t="s">
        <v>168</v>
      </c>
      <c r="C126" s="133" t="s">
        <v>7</v>
      </c>
      <c r="D126" s="60">
        <v>30</v>
      </c>
      <c r="E126" s="156"/>
      <c r="F126" s="107"/>
    </row>
    <row r="127" spans="1:6">
      <c r="A127" s="29"/>
      <c r="B127" s="6" t="s">
        <v>598</v>
      </c>
      <c r="C127" s="133" t="s">
        <v>7</v>
      </c>
      <c r="D127" s="60">
        <v>0</v>
      </c>
      <c r="E127" s="156"/>
      <c r="F127" s="107"/>
    </row>
    <row r="128" spans="1:6">
      <c r="A128" s="29"/>
      <c r="B128" s="6" t="s">
        <v>169</v>
      </c>
      <c r="C128" s="133" t="s">
        <v>7</v>
      </c>
      <c r="D128" s="60">
        <v>65</v>
      </c>
      <c r="E128" s="156"/>
      <c r="F128" s="107"/>
    </row>
    <row r="129" spans="1:6">
      <c r="A129" s="29" t="s">
        <v>351</v>
      </c>
      <c r="B129" s="6" t="s">
        <v>352</v>
      </c>
      <c r="C129" s="133" t="s">
        <v>16</v>
      </c>
      <c r="D129" s="60">
        <v>10.8</v>
      </c>
      <c r="E129" s="156"/>
      <c r="F129" s="107" t="s">
        <v>90</v>
      </c>
    </row>
    <row r="130" spans="1:6">
      <c r="A130" s="29" t="s">
        <v>692</v>
      </c>
      <c r="B130" s="6" t="s">
        <v>125</v>
      </c>
      <c r="C130" s="133"/>
      <c r="D130" s="60"/>
      <c r="E130" s="156"/>
      <c r="F130" s="107"/>
    </row>
    <row r="131" spans="1:6">
      <c r="A131" s="29"/>
      <c r="B131" s="6" t="s">
        <v>353</v>
      </c>
      <c r="C131" s="133" t="s">
        <v>55</v>
      </c>
      <c r="D131" s="60">
        <v>6</v>
      </c>
      <c r="E131" s="156"/>
      <c r="F131" s="107"/>
    </row>
    <row r="132" spans="1:6" ht="12" customHeight="1">
      <c r="A132" s="29"/>
      <c r="B132" s="6"/>
      <c r="C132" s="133"/>
      <c r="D132" s="60"/>
      <c r="E132" s="156"/>
      <c r="F132" s="107"/>
    </row>
    <row r="133" spans="1:6" ht="12" customHeight="1">
      <c r="A133" s="29"/>
      <c r="B133" s="6"/>
      <c r="C133" s="133"/>
      <c r="D133" s="60"/>
      <c r="E133" s="156"/>
      <c r="F133" s="107"/>
    </row>
    <row r="134" spans="1:6" ht="15.75" customHeight="1">
      <c r="A134" s="29"/>
      <c r="B134" s="46" t="s">
        <v>20</v>
      </c>
      <c r="C134" s="134"/>
      <c r="D134" s="49"/>
      <c r="E134" s="166"/>
      <c r="F134" s="125"/>
    </row>
    <row r="135" spans="1:6" ht="14.25">
      <c r="A135" s="29"/>
      <c r="B135" s="65" t="s">
        <v>580</v>
      </c>
      <c r="C135" s="133"/>
      <c r="D135" s="60"/>
      <c r="E135" s="156"/>
      <c r="F135" s="107"/>
    </row>
    <row r="136" spans="1:6" ht="25.5">
      <c r="A136" s="29" t="s">
        <v>438</v>
      </c>
      <c r="B136" s="6" t="s">
        <v>170</v>
      </c>
      <c r="C136" s="133" t="s">
        <v>90</v>
      </c>
      <c r="D136" s="60" t="s">
        <v>90</v>
      </c>
      <c r="E136" s="156"/>
      <c r="F136" s="107"/>
    </row>
    <row r="137" spans="1:6">
      <c r="A137" s="29"/>
      <c r="B137" s="6" t="s">
        <v>618</v>
      </c>
      <c r="C137" s="133" t="s">
        <v>55</v>
      </c>
      <c r="D137" s="60">
        <v>6</v>
      </c>
      <c r="E137" s="156"/>
      <c r="F137" s="107"/>
    </row>
    <row r="138" spans="1:6" ht="25.5">
      <c r="A138" s="29"/>
      <c r="B138" s="6" t="s">
        <v>619</v>
      </c>
      <c r="C138" s="133" t="s">
        <v>55</v>
      </c>
      <c r="D138" s="60">
        <v>1</v>
      </c>
      <c r="E138" s="156"/>
      <c r="F138" s="107"/>
    </row>
    <row r="139" spans="1:6">
      <c r="A139" s="29"/>
      <c r="B139" s="6" t="s">
        <v>354</v>
      </c>
      <c r="C139" s="133" t="s">
        <v>55</v>
      </c>
      <c r="D139" s="60">
        <v>12</v>
      </c>
      <c r="E139" s="156"/>
      <c r="F139" s="107"/>
    </row>
    <row r="140" spans="1:6" ht="25.5">
      <c r="A140" s="29"/>
      <c r="B140" s="6" t="s">
        <v>191</v>
      </c>
      <c r="C140" s="133" t="s">
        <v>55</v>
      </c>
      <c r="D140" s="60">
        <v>22</v>
      </c>
      <c r="E140" s="156"/>
      <c r="F140" s="107"/>
    </row>
    <row r="141" spans="1:6" ht="15" customHeight="1">
      <c r="A141" s="29"/>
      <c r="B141" s="6" t="s">
        <v>355</v>
      </c>
      <c r="C141" s="133" t="s">
        <v>55</v>
      </c>
      <c r="D141" s="60">
        <v>13</v>
      </c>
      <c r="E141" s="156"/>
      <c r="F141" s="107"/>
    </row>
    <row r="142" spans="1:6">
      <c r="A142" s="29"/>
      <c r="B142" s="6"/>
      <c r="C142" s="133"/>
      <c r="D142" s="60"/>
      <c r="E142" s="156"/>
      <c r="F142" s="107"/>
    </row>
    <row r="143" spans="1:6" s="67" customFormat="1">
      <c r="A143" s="29" t="s">
        <v>439</v>
      </c>
      <c r="B143" s="6" t="s">
        <v>356</v>
      </c>
      <c r="C143" s="133" t="s">
        <v>55</v>
      </c>
      <c r="D143" s="60">
        <v>46</v>
      </c>
      <c r="E143" s="156"/>
      <c r="F143" s="107"/>
    </row>
    <row r="144" spans="1:6" s="67" customFormat="1">
      <c r="A144" s="29"/>
      <c r="B144" s="6" t="s">
        <v>436</v>
      </c>
      <c r="C144" s="133" t="s">
        <v>55</v>
      </c>
      <c r="D144" s="60">
        <v>2</v>
      </c>
      <c r="E144" s="156"/>
      <c r="F144" s="107"/>
    </row>
    <row r="145" spans="1:6" s="67" customFormat="1">
      <c r="A145" s="29"/>
      <c r="B145" s="6" t="s">
        <v>357</v>
      </c>
      <c r="C145" s="133" t="s">
        <v>55</v>
      </c>
      <c r="D145" s="60">
        <v>7</v>
      </c>
      <c r="E145" s="156"/>
      <c r="F145" s="107"/>
    </row>
    <row r="146" spans="1:6" s="67" customFormat="1">
      <c r="A146" s="29"/>
      <c r="B146" s="6" t="s">
        <v>358</v>
      </c>
      <c r="C146" s="133" t="s">
        <v>55</v>
      </c>
      <c r="D146" s="60">
        <v>9</v>
      </c>
      <c r="E146" s="156"/>
      <c r="F146" s="107"/>
    </row>
    <row r="147" spans="1:6" s="67" customFormat="1">
      <c r="A147" s="29"/>
      <c r="B147" s="6" t="s">
        <v>440</v>
      </c>
      <c r="C147" s="133" t="s">
        <v>55</v>
      </c>
      <c r="D147" s="60">
        <v>2</v>
      </c>
      <c r="E147" s="156"/>
      <c r="F147" s="107"/>
    </row>
    <row r="148" spans="1:6" s="67" customFormat="1">
      <c r="A148" s="29"/>
      <c r="B148" s="6" t="s">
        <v>359</v>
      </c>
      <c r="C148" s="133" t="s">
        <v>55</v>
      </c>
      <c r="D148" s="60">
        <v>2</v>
      </c>
      <c r="E148" s="156"/>
      <c r="F148" s="107"/>
    </row>
    <row r="149" spans="1:6" s="67" customFormat="1">
      <c r="A149" s="29"/>
      <c r="B149" s="6" t="s">
        <v>360</v>
      </c>
      <c r="C149" s="133" t="s">
        <v>55</v>
      </c>
      <c r="D149" s="60">
        <v>2</v>
      </c>
      <c r="E149" s="156"/>
      <c r="F149" s="107"/>
    </row>
    <row r="150" spans="1:6" s="67" customFormat="1">
      <c r="A150" s="29"/>
      <c r="B150" s="6" t="s">
        <v>361</v>
      </c>
      <c r="C150" s="133" t="s">
        <v>55</v>
      </c>
      <c r="D150" s="60">
        <v>3</v>
      </c>
      <c r="E150" s="156"/>
      <c r="F150" s="107"/>
    </row>
    <row r="151" spans="1:6" s="67" customFormat="1">
      <c r="A151" s="29"/>
      <c r="B151" s="6" t="s">
        <v>362</v>
      </c>
      <c r="C151" s="133" t="s">
        <v>55</v>
      </c>
      <c r="D151" s="60">
        <v>9</v>
      </c>
      <c r="E151" s="156"/>
      <c r="F151" s="107"/>
    </row>
    <row r="152" spans="1:6">
      <c r="A152" s="29"/>
      <c r="B152" s="6" t="s">
        <v>363</v>
      </c>
      <c r="C152" s="133" t="s">
        <v>55</v>
      </c>
      <c r="D152" s="60">
        <v>11</v>
      </c>
      <c r="E152" s="156"/>
      <c r="F152" s="107"/>
    </row>
    <row r="153" spans="1:6" ht="13.5" customHeight="1">
      <c r="A153" s="29"/>
      <c r="B153" s="6" t="s">
        <v>364</v>
      </c>
      <c r="C153" s="133" t="s">
        <v>55</v>
      </c>
      <c r="D153" s="60">
        <v>9</v>
      </c>
      <c r="E153" s="156"/>
      <c r="F153" s="107"/>
    </row>
    <row r="154" spans="1:6">
      <c r="A154" s="29"/>
      <c r="B154" s="6" t="s">
        <v>365</v>
      </c>
      <c r="C154" s="133" t="s">
        <v>55</v>
      </c>
      <c r="D154" s="60">
        <v>34</v>
      </c>
      <c r="E154" s="156"/>
      <c r="F154" s="107"/>
    </row>
    <row r="155" spans="1:6">
      <c r="A155" s="29"/>
      <c r="B155" s="6" t="s">
        <v>366</v>
      </c>
      <c r="C155" s="133" t="s">
        <v>55</v>
      </c>
      <c r="D155" s="60">
        <v>10</v>
      </c>
      <c r="E155" s="156"/>
      <c r="F155" s="107"/>
    </row>
    <row r="156" spans="1:6">
      <c r="A156" s="29"/>
      <c r="B156" s="6" t="s">
        <v>367</v>
      </c>
      <c r="C156" s="133" t="s">
        <v>55</v>
      </c>
      <c r="D156" s="60">
        <v>1</v>
      </c>
      <c r="E156" s="156"/>
      <c r="F156" s="107"/>
    </row>
    <row r="157" spans="1:6">
      <c r="A157" s="29"/>
      <c r="B157" s="6" t="s">
        <v>368</v>
      </c>
      <c r="C157" s="133" t="s">
        <v>55</v>
      </c>
      <c r="D157" s="60">
        <v>1</v>
      </c>
      <c r="E157" s="156"/>
      <c r="F157" s="107"/>
    </row>
    <row r="158" spans="1:6">
      <c r="A158" s="29"/>
      <c r="B158" s="6" t="s">
        <v>617</v>
      </c>
      <c r="C158" s="133" t="s">
        <v>55</v>
      </c>
      <c r="D158" s="60">
        <v>5</v>
      </c>
      <c r="E158" s="156"/>
      <c r="F158" s="107"/>
    </row>
    <row r="159" spans="1:6" ht="25.5">
      <c r="A159" s="29"/>
      <c r="B159" s="6" t="s">
        <v>371</v>
      </c>
      <c r="C159" s="133" t="s">
        <v>55</v>
      </c>
      <c r="D159" s="60">
        <v>2</v>
      </c>
      <c r="E159" s="156"/>
      <c r="F159" s="107"/>
    </row>
    <row r="160" spans="1:6" ht="25.5">
      <c r="A160" s="29"/>
      <c r="B160" s="6" t="s">
        <v>370</v>
      </c>
      <c r="C160" s="133" t="s">
        <v>55</v>
      </c>
      <c r="D160" s="60">
        <v>2</v>
      </c>
      <c r="E160" s="156"/>
      <c r="F160" s="107"/>
    </row>
    <row r="161" spans="1:6" ht="25.5">
      <c r="A161" s="29"/>
      <c r="B161" s="6" t="s">
        <v>369</v>
      </c>
      <c r="C161" s="133" t="s">
        <v>55</v>
      </c>
      <c r="D161" s="60">
        <v>2</v>
      </c>
      <c r="E161" s="156"/>
      <c r="F161" s="107"/>
    </row>
    <row r="162" spans="1:6" ht="25.5">
      <c r="A162" s="29"/>
      <c r="B162" s="6" t="s">
        <v>372</v>
      </c>
      <c r="C162" s="133" t="s">
        <v>55</v>
      </c>
      <c r="D162" s="60">
        <v>2</v>
      </c>
      <c r="E162" s="156"/>
      <c r="F162" s="107"/>
    </row>
    <row r="163" spans="1:6" ht="25.5">
      <c r="A163" s="29"/>
      <c r="B163" s="6" t="s">
        <v>373</v>
      </c>
      <c r="C163" s="133" t="s">
        <v>55</v>
      </c>
      <c r="D163" s="60">
        <v>2</v>
      </c>
      <c r="E163" s="156"/>
      <c r="F163" s="107"/>
    </row>
    <row r="164" spans="1:6">
      <c r="A164" s="29" t="s">
        <v>374</v>
      </c>
      <c r="B164" s="68" t="s">
        <v>442</v>
      </c>
      <c r="C164" s="133"/>
      <c r="D164" s="60"/>
      <c r="E164" s="156"/>
      <c r="F164" s="107"/>
    </row>
    <row r="165" spans="1:6" ht="25.5">
      <c r="A165" s="29"/>
      <c r="B165" s="6" t="s">
        <v>444</v>
      </c>
      <c r="C165" s="133" t="s">
        <v>55</v>
      </c>
      <c r="D165" s="60">
        <v>2</v>
      </c>
      <c r="E165" s="156"/>
      <c r="F165" s="107"/>
    </row>
    <row r="166" spans="1:6">
      <c r="A166" s="29"/>
      <c r="B166" s="6" t="s">
        <v>443</v>
      </c>
      <c r="C166" s="133" t="s">
        <v>55</v>
      </c>
      <c r="D166" s="60">
        <v>6</v>
      </c>
      <c r="E166" s="156"/>
      <c r="F166" s="107"/>
    </row>
    <row r="167" spans="1:6">
      <c r="A167" s="29"/>
      <c r="B167" s="6" t="s">
        <v>643</v>
      </c>
      <c r="C167" s="133" t="s">
        <v>55</v>
      </c>
      <c r="D167" s="60">
        <v>7</v>
      </c>
      <c r="E167" s="156"/>
      <c r="F167" s="107"/>
    </row>
    <row r="168" spans="1:6">
      <c r="A168" s="29"/>
      <c r="B168" s="6" t="s">
        <v>644</v>
      </c>
      <c r="C168" s="133" t="s">
        <v>55</v>
      </c>
      <c r="D168" s="60">
        <v>1</v>
      </c>
      <c r="E168" s="156"/>
      <c r="F168" s="107"/>
    </row>
    <row r="169" spans="1:6">
      <c r="A169" s="29"/>
      <c r="B169" s="6" t="s">
        <v>645</v>
      </c>
      <c r="C169" s="133" t="s">
        <v>55</v>
      </c>
      <c r="D169" s="60">
        <v>1</v>
      </c>
      <c r="E169" s="156"/>
      <c r="F169" s="107"/>
    </row>
    <row r="170" spans="1:6" ht="25.5">
      <c r="A170" s="29"/>
      <c r="B170" s="6" t="s">
        <v>646</v>
      </c>
      <c r="C170" s="133" t="s">
        <v>55</v>
      </c>
      <c r="D170" s="60">
        <v>1</v>
      </c>
      <c r="E170" s="156"/>
      <c r="F170" s="107"/>
    </row>
    <row r="171" spans="1:6">
      <c r="A171" s="29"/>
      <c r="B171" s="6" t="s">
        <v>648</v>
      </c>
      <c r="C171" s="133" t="s">
        <v>55</v>
      </c>
      <c r="D171" s="60">
        <v>7</v>
      </c>
      <c r="E171" s="156"/>
      <c r="F171" s="107"/>
    </row>
    <row r="172" spans="1:6">
      <c r="A172" s="29"/>
      <c r="B172" s="6" t="s">
        <v>647</v>
      </c>
      <c r="C172" s="133" t="s">
        <v>55</v>
      </c>
      <c r="D172" s="60">
        <v>2</v>
      </c>
      <c r="E172" s="156"/>
      <c r="F172" s="107"/>
    </row>
    <row r="173" spans="1:6">
      <c r="A173" s="29"/>
      <c r="B173" s="6"/>
      <c r="C173" s="133"/>
      <c r="D173" s="60"/>
      <c r="E173" s="156"/>
      <c r="F173" s="107"/>
    </row>
    <row r="174" spans="1:6">
      <c r="A174" s="29" t="s">
        <v>379</v>
      </c>
      <c r="B174" s="6"/>
      <c r="C174" s="133"/>
      <c r="D174" s="60"/>
      <c r="E174" s="156"/>
      <c r="F174" s="107"/>
    </row>
    <row r="175" spans="1:6">
      <c r="A175" s="29"/>
      <c r="B175" s="6" t="s">
        <v>375</v>
      </c>
      <c r="C175" s="133" t="s">
        <v>55</v>
      </c>
      <c r="D175" s="60">
        <v>1</v>
      </c>
      <c r="E175" s="156"/>
      <c r="F175" s="107"/>
    </row>
    <row r="176" spans="1:6">
      <c r="A176" s="29"/>
      <c r="B176" s="6" t="s">
        <v>376</v>
      </c>
      <c r="C176" s="133" t="s">
        <v>55</v>
      </c>
      <c r="D176" s="60">
        <v>1</v>
      </c>
      <c r="E176" s="156"/>
      <c r="F176" s="107"/>
    </row>
    <row r="177" spans="1:6">
      <c r="A177" s="29"/>
      <c r="B177" s="6" t="s">
        <v>377</v>
      </c>
      <c r="C177" s="133" t="s">
        <v>55</v>
      </c>
      <c r="D177" s="60">
        <v>1</v>
      </c>
      <c r="E177" s="156"/>
      <c r="F177" s="107"/>
    </row>
    <row r="178" spans="1:6">
      <c r="A178" s="29"/>
      <c r="B178" s="6" t="s">
        <v>378</v>
      </c>
      <c r="C178" s="133" t="s">
        <v>55</v>
      </c>
      <c r="D178" s="60">
        <v>2</v>
      </c>
      <c r="E178" s="156"/>
      <c r="F178" s="107"/>
    </row>
    <row r="179" spans="1:6">
      <c r="A179" s="29" t="s">
        <v>435</v>
      </c>
      <c r="B179" s="6" t="s">
        <v>434</v>
      </c>
      <c r="C179" s="133" t="s">
        <v>55</v>
      </c>
      <c r="D179" s="60">
        <v>1</v>
      </c>
      <c r="E179" s="156"/>
      <c r="F179" s="107"/>
    </row>
    <row r="180" spans="1:6">
      <c r="A180" s="29"/>
      <c r="B180" s="6"/>
      <c r="C180" s="133"/>
      <c r="D180" s="60"/>
      <c r="E180" s="156"/>
      <c r="F180" s="107"/>
    </row>
    <row r="181" spans="1:6">
      <c r="A181" s="29" t="s">
        <v>441</v>
      </c>
      <c r="B181" s="9" t="s">
        <v>445</v>
      </c>
      <c r="C181" s="133" t="s">
        <v>90</v>
      </c>
      <c r="D181" s="60" t="s">
        <v>90</v>
      </c>
      <c r="E181" s="156"/>
      <c r="F181" s="107"/>
    </row>
    <row r="182" spans="1:6">
      <c r="A182" s="29"/>
      <c r="B182" s="6" t="s">
        <v>446</v>
      </c>
      <c r="C182" s="133" t="s">
        <v>16</v>
      </c>
      <c r="D182" s="60">
        <v>198</v>
      </c>
      <c r="E182" s="156"/>
      <c r="F182" s="107"/>
    </row>
    <row r="183" spans="1:6">
      <c r="A183" s="29"/>
      <c r="B183" s="6" t="s">
        <v>447</v>
      </c>
      <c r="C183" s="133" t="s">
        <v>16</v>
      </c>
      <c r="D183" s="60">
        <v>138</v>
      </c>
      <c r="E183" s="156"/>
      <c r="F183" s="107"/>
    </row>
    <row r="184" spans="1:6" ht="25.5">
      <c r="A184" s="29"/>
      <c r="B184" s="6" t="s">
        <v>448</v>
      </c>
      <c r="C184" s="133" t="s">
        <v>16</v>
      </c>
      <c r="D184" s="60">
        <v>37</v>
      </c>
      <c r="E184" s="156"/>
      <c r="F184" s="107"/>
    </row>
    <row r="185" spans="1:6">
      <c r="A185" s="29" t="s">
        <v>693</v>
      </c>
      <c r="B185" s="6" t="s">
        <v>694</v>
      </c>
      <c r="C185" s="133" t="s">
        <v>16</v>
      </c>
      <c r="D185" s="60">
        <v>180</v>
      </c>
      <c r="E185" s="156"/>
      <c r="F185" s="107"/>
    </row>
    <row r="186" spans="1:6">
      <c r="A186" s="29" t="s">
        <v>380</v>
      </c>
      <c r="B186" s="9" t="s">
        <v>381</v>
      </c>
      <c r="C186" s="133" t="s">
        <v>90</v>
      </c>
      <c r="D186" s="60" t="s">
        <v>90</v>
      </c>
      <c r="E186" s="156"/>
      <c r="F186" s="107"/>
    </row>
    <row r="187" spans="1:6">
      <c r="A187" s="29" t="s">
        <v>382</v>
      </c>
      <c r="B187" s="6" t="s">
        <v>192</v>
      </c>
      <c r="C187" s="133"/>
      <c r="D187" s="60"/>
      <c r="E187" s="156"/>
      <c r="F187" s="107"/>
    </row>
    <row r="188" spans="1:6">
      <c r="A188" s="29"/>
      <c r="B188" s="6" t="s">
        <v>383</v>
      </c>
      <c r="C188" s="133" t="s">
        <v>55</v>
      </c>
      <c r="D188" s="60">
        <v>4</v>
      </c>
      <c r="E188" s="156"/>
      <c r="F188" s="107"/>
    </row>
    <row r="189" spans="1:6" ht="25.5">
      <c r="A189" s="29"/>
      <c r="B189" s="6" t="s">
        <v>401</v>
      </c>
      <c r="C189" s="133" t="s">
        <v>55</v>
      </c>
      <c r="D189" s="60">
        <v>1</v>
      </c>
      <c r="E189" s="156"/>
      <c r="F189" s="107"/>
    </row>
    <row r="190" spans="1:6">
      <c r="A190" s="29"/>
      <c r="B190" s="6" t="s">
        <v>388</v>
      </c>
      <c r="C190" s="133" t="s">
        <v>55</v>
      </c>
      <c r="D190" s="60">
        <v>2</v>
      </c>
      <c r="E190" s="156"/>
      <c r="F190" s="107"/>
    </row>
    <row r="191" spans="1:6">
      <c r="A191" s="29"/>
      <c r="B191" s="6" t="s">
        <v>389</v>
      </c>
      <c r="C191" s="133" t="s">
        <v>55</v>
      </c>
      <c r="D191" s="60">
        <v>3</v>
      </c>
      <c r="E191" s="156"/>
      <c r="F191" s="107"/>
    </row>
    <row r="192" spans="1:6" ht="25.5">
      <c r="A192" s="29"/>
      <c r="B192" s="6" t="s">
        <v>402</v>
      </c>
      <c r="C192" s="133" t="s">
        <v>55</v>
      </c>
      <c r="D192" s="60">
        <v>1</v>
      </c>
      <c r="E192" s="156"/>
      <c r="F192" s="107"/>
    </row>
    <row r="193" spans="1:6">
      <c r="A193" s="29"/>
      <c r="B193" s="6" t="s">
        <v>390</v>
      </c>
      <c r="C193" s="133" t="s">
        <v>55</v>
      </c>
      <c r="D193" s="60">
        <v>1</v>
      </c>
      <c r="E193" s="156"/>
      <c r="F193" s="107"/>
    </row>
    <row r="194" spans="1:6" ht="25.5">
      <c r="A194" s="29"/>
      <c r="B194" s="6" t="s">
        <v>403</v>
      </c>
      <c r="C194" s="133" t="s">
        <v>55</v>
      </c>
      <c r="D194" s="60">
        <v>1</v>
      </c>
      <c r="E194" s="156"/>
      <c r="F194" s="107"/>
    </row>
    <row r="195" spans="1:6" ht="25.5">
      <c r="A195" s="29"/>
      <c r="B195" s="6" t="s">
        <v>404</v>
      </c>
      <c r="C195" s="133" t="s">
        <v>55</v>
      </c>
      <c r="D195" s="60">
        <v>9</v>
      </c>
      <c r="E195" s="156"/>
      <c r="F195" s="107"/>
    </row>
    <row r="196" spans="1:6">
      <c r="A196" s="29"/>
      <c r="B196" s="6" t="s">
        <v>391</v>
      </c>
      <c r="C196" s="133" t="s">
        <v>55</v>
      </c>
      <c r="D196" s="60">
        <v>4</v>
      </c>
      <c r="E196" s="156"/>
      <c r="F196" s="107"/>
    </row>
    <row r="197" spans="1:6">
      <c r="A197" s="29"/>
      <c r="B197" s="6" t="s">
        <v>392</v>
      </c>
      <c r="C197" s="133" t="s">
        <v>55</v>
      </c>
      <c r="D197" s="60">
        <v>2</v>
      </c>
      <c r="E197" s="156"/>
      <c r="F197" s="107"/>
    </row>
    <row r="198" spans="1:6" ht="19.5" customHeight="1">
      <c r="A198" s="29"/>
      <c r="B198" s="6" t="s">
        <v>405</v>
      </c>
      <c r="C198" s="133" t="s">
        <v>55</v>
      </c>
      <c r="D198" s="60">
        <v>5</v>
      </c>
      <c r="E198" s="156"/>
      <c r="F198" s="107"/>
    </row>
    <row r="199" spans="1:6">
      <c r="A199" s="29"/>
      <c r="B199" s="6" t="s">
        <v>393</v>
      </c>
      <c r="C199" s="133" t="s">
        <v>55</v>
      </c>
      <c r="D199" s="60">
        <v>3</v>
      </c>
      <c r="E199" s="156"/>
      <c r="F199" s="107"/>
    </row>
    <row r="200" spans="1:6" ht="25.5">
      <c r="A200" s="29"/>
      <c r="B200" s="6" t="s">
        <v>406</v>
      </c>
      <c r="C200" s="133" t="s">
        <v>55</v>
      </c>
      <c r="D200" s="60">
        <v>2</v>
      </c>
      <c r="E200" s="156"/>
      <c r="F200" s="107"/>
    </row>
    <row r="201" spans="1:6">
      <c r="A201" s="29"/>
      <c r="B201" s="6" t="s">
        <v>394</v>
      </c>
      <c r="C201" s="133" t="s">
        <v>55</v>
      </c>
      <c r="D201" s="60">
        <v>2</v>
      </c>
      <c r="E201" s="156"/>
      <c r="F201" s="107"/>
    </row>
    <row r="202" spans="1:6" ht="16.5" customHeight="1">
      <c r="A202" s="29"/>
      <c r="B202" s="6" t="s">
        <v>407</v>
      </c>
      <c r="C202" s="133" t="s">
        <v>55</v>
      </c>
      <c r="D202" s="60">
        <v>1</v>
      </c>
      <c r="E202" s="156"/>
      <c r="F202" s="107"/>
    </row>
    <row r="203" spans="1:6" ht="14.25" customHeight="1">
      <c r="A203" s="29"/>
      <c r="B203" s="6" t="s">
        <v>408</v>
      </c>
      <c r="C203" s="133" t="s">
        <v>55</v>
      </c>
      <c r="D203" s="60">
        <v>1</v>
      </c>
      <c r="E203" s="156"/>
      <c r="F203" s="107"/>
    </row>
    <row r="204" spans="1:6">
      <c r="A204" s="29"/>
      <c r="B204" s="6" t="s">
        <v>395</v>
      </c>
      <c r="C204" s="133" t="s">
        <v>55</v>
      </c>
      <c r="D204" s="60">
        <v>2</v>
      </c>
      <c r="E204" s="156"/>
      <c r="F204" s="107"/>
    </row>
    <row r="205" spans="1:6">
      <c r="A205" s="29"/>
      <c r="B205" s="6" t="s">
        <v>396</v>
      </c>
      <c r="C205" s="133" t="s">
        <v>55</v>
      </c>
      <c r="D205" s="60">
        <v>1</v>
      </c>
      <c r="E205" s="156"/>
      <c r="F205" s="107"/>
    </row>
    <row r="206" spans="1:6" ht="16.5" customHeight="1">
      <c r="A206" s="29"/>
      <c r="B206" s="6" t="s">
        <v>409</v>
      </c>
      <c r="C206" s="133" t="s">
        <v>55</v>
      </c>
      <c r="D206" s="60">
        <v>3</v>
      </c>
      <c r="E206" s="156"/>
      <c r="F206" s="107"/>
    </row>
    <row r="207" spans="1:6">
      <c r="A207" s="29"/>
      <c r="B207" s="6" t="s">
        <v>397</v>
      </c>
      <c r="C207" s="133" t="s">
        <v>55</v>
      </c>
      <c r="D207" s="60">
        <v>3</v>
      </c>
      <c r="E207" s="156"/>
      <c r="F207" s="107"/>
    </row>
    <row r="208" spans="1:6" ht="18" customHeight="1">
      <c r="A208" s="29"/>
      <c r="B208" s="6" t="s">
        <v>411</v>
      </c>
      <c r="C208" s="133" t="s">
        <v>55</v>
      </c>
      <c r="D208" s="60">
        <v>2</v>
      </c>
      <c r="E208" s="156"/>
      <c r="F208" s="107"/>
    </row>
    <row r="209" spans="1:6" ht="25.5">
      <c r="A209" s="29"/>
      <c r="B209" s="6" t="s">
        <v>412</v>
      </c>
      <c r="C209" s="133" t="s">
        <v>55</v>
      </c>
      <c r="D209" s="60">
        <v>1</v>
      </c>
      <c r="E209" s="156"/>
      <c r="F209" s="107"/>
    </row>
    <row r="210" spans="1:6">
      <c r="A210" s="29"/>
      <c r="B210" s="6" t="s">
        <v>398</v>
      </c>
      <c r="C210" s="133" t="s">
        <v>55</v>
      </c>
      <c r="D210" s="60">
        <v>1</v>
      </c>
      <c r="E210" s="156"/>
      <c r="F210" s="107"/>
    </row>
    <row r="211" spans="1:6">
      <c r="A211" s="29"/>
      <c r="B211" s="6" t="s">
        <v>399</v>
      </c>
      <c r="C211" s="133" t="s">
        <v>55</v>
      </c>
      <c r="D211" s="60">
        <v>1</v>
      </c>
      <c r="E211" s="156"/>
      <c r="F211" s="107"/>
    </row>
    <row r="212" spans="1:6">
      <c r="A212" s="29"/>
      <c r="B212" s="6" t="s">
        <v>400</v>
      </c>
      <c r="C212" s="133" t="s">
        <v>55</v>
      </c>
      <c r="D212" s="60">
        <v>2</v>
      </c>
      <c r="E212" s="156"/>
      <c r="F212" s="107"/>
    </row>
    <row r="213" spans="1:6" ht="25.5">
      <c r="A213" s="29"/>
      <c r="B213" s="6" t="s">
        <v>410</v>
      </c>
      <c r="C213" s="133" t="s">
        <v>55</v>
      </c>
      <c r="D213" s="60">
        <v>2</v>
      </c>
      <c r="E213" s="156"/>
      <c r="F213" s="107"/>
    </row>
    <row r="214" spans="1:6">
      <c r="A214" s="29"/>
      <c r="B214" s="6" t="s">
        <v>387</v>
      </c>
      <c r="C214" s="133" t="s">
        <v>55</v>
      </c>
      <c r="D214" s="60">
        <v>2</v>
      </c>
      <c r="E214" s="156"/>
      <c r="F214" s="107"/>
    </row>
    <row r="215" spans="1:6">
      <c r="A215" s="29"/>
      <c r="B215" s="6" t="s">
        <v>386</v>
      </c>
      <c r="C215" s="133" t="s">
        <v>55</v>
      </c>
      <c r="D215" s="60">
        <v>2</v>
      </c>
      <c r="E215" s="156"/>
      <c r="F215" s="107"/>
    </row>
    <row r="216" spans="1:6">
      <c r="A216" s="29"/>
      <c r="B216" s="6" t="s">
        <v>653</v>
      </c>
      <c r="C216" s="133" t="s">
        <v>55</v>
      </c>
      <c r="D216" s="60">
        <v>1</v>
      </c>
      <c r="E216" s="156"/>
      <c r="F216" s="107"/>
    </row>
    <row r="217" spans="1:6">
      <c r="A217" s="29"/>
      <c r="B217" s="6" t="s">
        <v>385</v>
      </c>
      <c r="C217" s="133" t="s">
        <v>55</v>
      </c>
      <c r="D217" s="60">
        <v>2</v>
      </c>
      <c r="E217" s="156"/>
      <c r="F217" s="107"/>
    </row>
    <row r="218" spans="1:6">
      <c r="A218" s="29"/>
      <c r="B218" s="6" t="s">
        <v>384</v>
      </c>
      <c r="C218" s="133" t="s">
        <v>55</v>
      </c>
      <c r="D218" s="60">
        <v>1</v>
      </c>
      <c r="E218" s="156"/>
      <c r="F218" s="107"/>
    </row>
    <row r="219" spans="1:6">
      <c r="A219" s="29"/>
      <c r="B219" s="6" t="s">
        <v>654</v>
      </c>
      <c r="C219" s="133" t="s">
        <v>55</v>
      </c>
      <c r="D219" s="60">
        <v>2</v>
      </c>
      <c r="E219" s="156"/>
      <c r="F219" s="107"/>
    </row>
    <row r="220" spans="1:6">
      <c r="A220" s="29"/>
      <c r="B220" s="6" t="s">
        <v>655</v>
      </c>
      <c r="C220" s="133" t="s">
        <v>55</v>
      </c>
      <c r="D220" s="60">
        <v>2</v>
      </c>
      <c r="E220" s="156"/>
      <c r="F220" s="107"/>
    </row>
    <row r="221" spans="1:6">
      <c r="A221" s="29"/>
      <c r="B221" s="6"/>
      <c r="C221" s="133"/>
      <c r="D221" s="60"/>
      <c r="E221" s="156"/>
      <c r="F221" s="107"/>
    </row>
    <row r="222" spans="1:6" ht="18" customHeight="1">
      <c r="A222" s="29"/>
      <c r="B222" s="6" t="s">
        <v>413</v>
      </c>
      <c r="C222" s="133" t="s">
        <v>55</v>
      </c>
      <c r="D222" s="60">
        <v>2</v>
      </c>
      <c r="E222" s="156"/>
      <c r="F222" s="107"/>
    </row>
    <row r="223" spans="1:6" ht="25.5">
      <c r="A223" s="29"/>
      <c r="B223" s="6" t="s">
        <v>414</v>
      </c>
      <c r="C223" s="133" t="s">
        <v>55</v>
      </c>
      <c r="D223" s="60">
        <v>1</v>
      </c>
      <c r="E223" s="156"/>
      <c r="F223" s="107"/>
    </row>
    <row r="224" spans="1:6" ht="25.5">
      <c r="A224" s="29"/>
      <c r="B224" s="6" t="s">
        <v>415</v>
      </c>
      <c r="C224" s="133" t="s">
        <v>55</v>
      </c>
      <c r="D224" s="60">
        <v>1</v>
      </c>
      <c r="E224" s="156"/>
      <c r="F224" s="107"/>
    </row>
    <row r="225" spans="1:6">
      <c r="A225" s="29"/>
      <c r="B225" s="6" t="s">
        <v>416</v>
      </c>
      <c r="C225" s="133" t="s">
        <v>55</v>
      </c>
      <c r="D225" s="60">
        <v>8</v>
      </c>
      <c r="E225" s="156"/>
      <c r="F225" s="107"/>
    </row>
    <row r="226" spans="1:6" ht="25.5">
      <c r="A226" s="29"/>
      <c r="B226" s="6" t="s">
        <v>656</v>
      </c>
      <c r="C226" s="133" t="s">
        <v>55</v>
      </c>
      <c r="D226" s="60">
        <v>4</v>
      </c>
      <c r="E226" s="156"/>
      <c r="F226" s="107"/>
    </row>
    <row r="227" spans="1:6">
      <c r="A227" s="29"/>
      <c r="B227" s="6" t="s">
        <v>657</v>
      </c>
      <c r="C227" s="133" t="s">
        <v>55</v>
      </c>
      <c r="D227" s="60">
        <v>2</v>
      </c>
      <c r="E227" s="156"/>
      <c r="F227" s="107"/>
    </row>
    <row r="228" spans="1:6">
      <c r="A228" s="29"/>
      <c r="B228" s="6" t="s">
        <v>658</v>
      </c>
      <c r="C228" s="133" t="s">
        <v>55</v>
      </c>
      <c r="D228" s="60">
        <v>2</v>
      </c>
      <c r="E228" s="156"/>
      <c r="F228" s="107"/>
    </row>
    <row r="229" spans="1:6" ht="25.5">
      <c r="A229" s="29"/>
      <c r="B229" s="6" t="s">
        <v>659</v>
      </c>
      <c r="C229" s="133" t="s">
        <v>55</v>
      </c>
      <c r="D229" s="60">
        <v>2</v>
      </c>
      <c r="E229" s="156"/>
      <c r="F229" s="107"/>
    </row>
    <row r="230" spans="1:6">
      <c r="A230" s="29"/>
      <c r="B230" s="6" t="s">
        <v>660</v>
      </c>
      <c r="C230" s="133" t="s">
        <v>55</v>
      </c>
      <c r="D230" s="60">
        <v>2</v>
      </c>
      <c r="E230" s="156"/>
      <c r="F230" s="107"/>
    </row>
    <row r="231" spans="1:6">
      <c r="A231" s="29"/>
      <c r="B231" s="6" t="s">
        <v>661</v>
      </c>
      <c r="C231" s="133" t="s">
        <v>55</v>
      </c>
      <c r="D231" s="60">
        <v>2</v>
      </c>
      <c r="E231" s="156"/>
      <c r="F231" s="107"/>
    </row>
    <row r="232" spans="1:6">
      <c r="A232" s="29"/>
      <c r="B232" s="6" t="s">
        <v>667</v>
      </c>
      <c r="C232" s="133" t="s">
        <v>55</v>
      </c>
      <c r="D232" s="60">
        <v>1</v>
      </c>
      <c r="E232" s="156"/>
      <c r="F232" s="107"/>
    </row>
    <row r="233" spans="1:6">
      <c r="A233" s="29"/>
      <c r="B233" s="6" t="s">
        <v>695</v>
      </c>
      <c r="C233" s="133" t="s">
        <v>55</v>
      </c>
      <c r="D233" s="60">
        <v>1</v>
      </c>
      <c r="E233" s="156"/>
      <c r="F233" s="107"/>
    </row>
    <row r="234" spans="1:6">
      <c r="A234" s="29" t="s">
        <v>417</v>
      </c>
      <c r="B234" s="6" t="s">
        <v>696</v>
      </c>
      <c r="C234" s="133" t="s">
        <v>55</v>
      </c>
      <c r="D234" s="60">
        <v>5</v>
      </c>
      <c r="E234" s="156"/>
      <c r="F234" s="107"/>
    </row>
    <row r="235" spans="1:6">
      <c r="A235" s="29" t="s">
        <v>418</v>
      </c>
      <c r="B235" s="6" t="s">
        <v>419</v>
      </c>
      <c r="C235" s="133" t="s">
        <v>90</v>
      </c>
      <c r="D235" s="60" t="s">
        <v>90</v>
      </c>
      <c r="E235" s="156"/>
      <c r="F235" s="107"/>
    </row>
    <row r="236" spans="1:6">
      <c r="A236" s="29"/>
      <c r="B236" s="6" t="s">
        <v>193</v>
      </c>
      <c r="C236" s="133" t="s">
        <v>55</v>
      </c>
      <c r="D236" s="60">
        <v>1</v>
      </c>
      <c r="E236" s="156"/>
      <c r="F236" s="107"/>
    </row>
    <row r="237" spans="1:6">
      <c r="A237" s="29"/>
      <c r="B237" s="6" t="s">
        <v>194</v>
      </c>
      <c r="C237" s="133" t="s">
        <v>55</v>
      </c>
      <c r="D237" s="60">
        <v>1</v>
      </c>
      <c r="E237" s="156"/>
      <c r="F237" s="107"/>
    </row>
    <row r="238" spans="1:6">
      <c r="A238" s="29"/>
      <c r="B238" s="6"/>
      <c r="C238" s="133"/>
      <c r="D238" s="60"/>
      <c r="E238" s="156"/>
      <c r="F238" s="107"/>
    </row>
    <row r="239" spans="1:6">
      <c r="A239" s="29" t="s">
        <v>420</v>
      </c>
      <c r="B239" s="6" t="s">
        <v>195</v>
      </c>
      <c r="C239" s="133" t="s">
        <v>90</v>
      </c>
      <c r="D239" s="60" t="s">
        <v>90</v>
      </c>
      <c r="E239" s="156"/>
      <c r="F239" s="107"/>
    </row>
    <row r="240" spans="1:6" s="69" customFormat="1">
      <c r="A240" s="50"/>
      <c r="B240" s="45" t="s">
        <v>421</v>
      </c>
      <c r="C240" s="135" t="s">
        <v>55</v>
      </c>
      <c r="D240" s="2">
        <v>46</v>
      </c>
      <c r="E240" s="157"/>
      <c r="F240" s="113"/>
    </row>
    <row r="241" spans="1:6" s="69" customFormat="1">
      <c r="A241" s="50"/>
      <c r="B241" s="45" t="s">
        <v>437</v>
      </c>
      <c r="C241" s="135" t="s">
        <v>55</v>
      </c>
      <c r="D241" s="2">
        <v>2</v>
      </c>
      <c r="E241" s="157"/>
      <c r="F241" s="113"/>
    </row>
    <row r="242" spans="1:6" s="69" customFormat="1">
      <c r="A242" s="50"/>
      <c r="B242" s="45" t="s">
        <v>422</v>
      </c>
      <c r="C242" s="135" t="s">
        <v>55</v>
      </c>
      <c r="D242" s="2">
        <v>7</v>
      </c>
      <c r="E242" s="157"/>
      <c r="F242" s="113"/>
    </row>
    <row r="243" spans="1:6" s="69" customFormat="1">
      <c r="A243" s="50"/>
      <c r="B243" s="45" t="s">
        <v>423</v>
      </c>
      <c r="C243" s="135" t="s">
        <v>55</v>
      </c>
      <c r="D243" s="2">
        <v>6</v>
      </c>
      <c r="E243" s="157"/>
      <c r="F243" s="113"/>
    </row>
    <row r="244" spans="1:6" s="69" customFormat="1">
      <c r="A244" s="50"/>
      <c r="B244" s="45" t="s">
        <v>424</v>
      </c>
      <c r="C244" s="135" t="s">
        <v>55</v>
      </c>
      <c r="D244" s="2">
        <v>2</v>
      </c>
      <c r="E244" s="157"/>
      <c r="F244" s="113"/>
    </row>
    <row r="245" spans="1:6" s="69" customFormat="1">
      <c r="A245" s="50"/>
      <c r="B245" s="45" t="s">
        <v>425</v>
      </c>
      <c r="C245" s="135" t="s">
        <v>55</v>
      </c>
      <c r="D245" s="2">
        <v>2</v>
      </c>
      <c r="E245" s="157"/>
      <c r="F245" s="113"/>
    </row>
    <row r="246" spans="1:6" s="69" customFormat="1">
      <c r="A246" s="50"/>
      <c r="B246" s="45" t="s">
        <v>426</v>
      </c>
      <c r="C246" s="135" t="s">
        <v>55</v>
      </c>
      <c r="D246" s="2">
        <v>2</v>
      </c>
      <c r="E246" s="157"/>
      <c r="F246" s="113"/>
    </row>
    <row r="247" spans="1:6" s="58" customFormat="1">
      <c r="A247" s="50"/>
      <c r="B247" s="45" t="s">
        <v>427</v>
      </c>
      <c r="C247" s="135" t="s">
        <v>55</v>
      </c>
      <c r="D247" s="2">
        <v>9</v>
      </c>
      <c r="E247" s="157"/>
      <c r="F247" s="113"/>
    </row>
    <row r="248" spans="1:6" s="58" customFormat="1">
      <c r="A248" s="50"/>
      <c r="B248" s="45" t="s">
        <v>428</v>
      </c>
      <c r="C248" s="135" t="s">
        <v>55</v>
      </c>
      <c r="D248" s="2">
        <v>1</v>
      </c>
      <c r="E248" s="157"/>
      <c r="F248" s="113"/>
    </row>
    <row r="249" spans="1:6" s="58" customFormat="1">
      <c r="A249" s="50"/>
      <c r="B249" s="45" t="s">
        <v>429</v>
      </c>
      <c r="C249" s="135" t="s">
        <v>55</v>
      </c>
      <c r="D249" s="2">
        <v>2</v>
      </c>
      <c r="E249" s="157"/>
      <c r="F249" s="113"/>
    </row>
    <row r="250" spans="1:6" s="58" customFormat="1">
      <c r="A250" s="50"/>
      <c r="B250" s="45" t="s">
        <v>430</v>
      </c>
      <c r="C250" s="135" t="s">
        <v>55</v>
      </c>
      <c r="D250" s="2">
        <v>2</v>
      </c>
      <c r="E250" s="157"/>
      <c r="F250" s="113"/>
    </row>
    <row r="251" spans="1:6" s="58" customFormat="1">
      <c r="A251" s="50"/>
      <c r="B251" s="45" t="s">
        <v>431</v>
      </c>
      <c r="C251" s="135" t="s">
        <v>55</v>
      </c>
      <c r="D251" s="2">
        <v>2</v>
      </c>
      <c r="E251" s="157"/>
      <c r="F251" s="113"/>
    </row>
    <row r="252" spans="1:6" s="58" customFormat="1">
      <c r="A252" s="50"/>
      <c r="B252" s="45" t="s">
        <v>432</v>
      </c>
      <c r="C252" s="135" t="s">
        <v>55</v>
      </c>
      <c r="D252" s="2">
        <v>2</v>
      </c>
      <c r="E252" s="157"/>
      <c r="F252" s="113"/>
    </row>
    <row r="253" spans="1:6" s="58" customFormat="1">
      <c r="A253" s="50"/>
      <c r="B253" s="45" t="s">
        <v>433</v>
      </c>
      <c r="C253" s="135" t="s">
        <v>55</v>
      </c>
      <c r="D253" s="2">
        <v>2</v>
      </c>
      <c r="E253" s="157"/>
      <c r="F253" s="113"/>
    </row>
    <row r="254" spans="1:6">
      <c r="A254" s="29"/>
      <c r="B254" s="6"/>
      <c r="C254" s="133"/>
      <c r="D254" s="60"/>
      <c r="E254" s="156"/>
      <c r="F254" s="107"/>
    </row>
    <row r="255" spans="1:6">
      <c r="A255" s="29"/>
      <c r="B255" s="46" t="s">
        <v>22</v>
      </c>
      <c r="C255" s="134"/>
      <c r="D255" s="49"/>
      <c r="E255" s="166"/>
      <c r="F255" s="111"/>
    </row>
    <row r="256" spans="1:6" ht="14.25">
      <c r="A256" s="29"/>
      <c r="B256" s="65" t="s">
        <v>68</v>
      </c>
      <c r="C256" s="133"/>
      <c r="D256" s="60"/>
      <c r="E256" s="156"/>
      <c r="F256" s="107"/>
    </row>
    <row r="257" spans="1:6" ht="13.5" thickBot="1">
      <c r="A257" s="29" t="s">
        <v>449</v>
      </c>
      <c r="B257" s="70" t="s">
        <v>771</v>
      </c>
      <c r="C257" s="133" t="s">
        <v>55</v>
      </c>
      <c r="D257" s="60">
        <v>3</v>
      </c>
      <c r="E257" s="156"/>
      <c r="F257" s="107"/>
    </row>
    <row r="258" spans="1:6" ht="13.5" thickBot="1">
      <c r="A258" s="29"/>
      <c r="B258" s="70" t="s">
        <v>768</v>
      </c>
      <c r="C258" s="133" t="s">
        <v>55</v>
      </c>
      <c r="D258" s="60">
        <v>3</v>
      </c>
      <c r="E258" s="156"/>
      <c r="F258" s="107"/>
    </row>
    <row r="259" spans="1:6" ht="13.5" thickBot="1">
      <c r="A259" s="29" t="s">
        <v>450</v>
      </c>
      <c r="B259" s="71" t="s">
        <v>196</v>
      </c>
      <c r="C259" s="133" t="s">
        <v>90</v>
      </c>
      <c r="D259" s="60"/>
      <c r="E259" s="156"/>
      <c r="F259" s="107"/>
    </row>
    <row r="260" spans="1:6" ht="13.5" thickBot="1">
      <c r="A260" s="29"/>
      <c r="B260" s="71" t="s">
        <v>620</v>
      </c>
      <c r="C260" s="133" t="s">
        <v>55</v>
      </c>
      <c r="D260" s="60">
        <v>21</v>
      </c>
      <c r="E260" s="156"/>
      <c r="F260" s="107"/>
    </row>
    <row r="261" spans="1:6" ht="13.5" thickBot="1">
      <c r="A261" s="29"/>
      <c r="B261" s="70" t="s">
        <v>621</v>
      </c>
      <c r="C261" s="133" t="s">
        <v>55</v>
      </c>
      <c r="D261" s="60">
        <v>2</v>
      </c>
      <c r="E261" s="156"/>
      <c r="F261" s="107"/>
    </row>
    <row r="262" spans="1:6" ht="13.5" thickBot="1">
      <c r="A262" s="29"/>
      <c r="B262" s="70" t="s">
        <v>622</v>
      </c>
      <c r="C262" s="133" t="s">
        <v>55</v>
      </c>
      <c r="D262" s="60">
        <v>2</v>
      </c>
      <c r="E262" s="156"/>
      <c r="F262" s="107"/>
    </row>
    <row r="263" spans="1:6" ht="13.5" thickBot="1">
      <c r="A263" s="29"/>
      <c r="B263" s="70" t="s">
        <v>623</v>
      </c>
      <c r="C263" s="133" t="s">
        <v>55</v>
      </c>
      <c r="D263" s="60">
        <v>2</v>
      </c>
      <c r="E263" s="156"/>
      <c r="F263" s="107"/>
    </row>
    <row r="264" spans="1:6" ht="13.5" thickBot="1">
      <c r="A264" s="29"/>
      <c r="B264" s="70" t="s">
        <v>624</v>
      </c>
      <c r="C264" s="133" t="s">
        <v>55</v>
      </c>
      <c r="D264" s="60">
        <v>1</v>
      </c>
      <c r="E264" s="156"/>
      <c r="F264" s="107"/>
    </row>
    <row r="265" spans="1:6" ht="13.5" thickBot="1">
      <c r="A265" s="29"/>
      <c r="B265" s="70" t="s">
        <v>625</v>
      </c>
      <c r="C265" s="133" t="s">
        <v>55</v>
      </c>
      <c r="D265" s="60">
        <v>2</v>
      </c>
      <c r="E265" s="156"/>
      <c r="F265" s="107"/>
    </row>
    <row r="266" spans="1:6" ht="13.5" thickBot="1">
      <c r="A266" s="29"/>
      <c r="B266" s="70" t="s">
        <v>626</v>
      </c>
      <c r="C266" s="133" t="s">
        <v>55</v>
      </c>
      <c r="D266" s="60">
        <v>3</v>
      </c>
      <c r="E266" s="156"/>
      <c r="F266" s="107"/>
    </row>
    <row r="267" spans="1:6" ht="13.5" thickBot="1">
      <c r="A267" s="29"/>
      <c r="B267" s="70" t="s">
        <v>627</v>
      </c>
      <c r="C267" s="133" t="s">
        <v>55</v>
      </c>
      <c r="D267" s="60">
        <v>6</v>
      </c>
      <c r="E267" s="156"/>
      <c r="F267" s="107"/>
    </row>
    <row r="268" spans="1:6" ht="13.5" thickBot="1">
      <c r="A268" s="29"/>
      <c r="B268" s="70" t="s">
        <v>628</v>
      </c>
      <c r="C268" s="133" t="s">
        <v>55</v>
      </c>
      <c r="D268" s="60">
        <v>6</v>
      </c>
      <c r="E268" s="156"/>
      <c r="F268" s="107"/>
    </row>
    <row r="269" spans="1:6" ht="13.5" thickBot="1">
      <c r="A269" s="29"/>
      <c r="B269" s="70" t="s">
        <v>629</v>
      </c>
      <c r="C269" s="133" t="s">
        <v>55</v>
      </c>
      <c r="D269" s="60">
        <v>2</v>
      </c>
      <c r="E269" s="156"/>
      <c r="F269" s="107"/>
    </row>
    <row r="270" spans="1:6" ht="13.5" thickBot="1">
      <c r="A270" s="29"/>
      <c r="B270" s="70" t="s">
        <v>630</v>
      </c>
      <c r="C270" s="133" t="s">
        <v>55</v>
      </c>
      <c r="D270" s="60">
        <v>9</v>
      </c>
      <c r="E270" s="156"/>
      <c r="F270" s="107"/>
    </row>
    <row r="271" spans="1:6" ht="13.5" thickBot="1">
      <c r="A271" s="29"/>
      <c r="B271" s="70" t="s">
        <v>631</v>
      </c>
      <c r="C271" s="133" t="s">
        <v>55</v>
      </c>
      <c r="D271" s="60">
        <v>1</v>
      </c>
      <c r="E271" s="156"/>
      <c r="F271" s="107"/>
    </row>
    <row r="272" spans="1:6" ht="13.5" thickBot="1">
      <c r="A272" s="29"/>
      <c r="B272" s="70" t="s">
        <v>632</v>
      </c>
      <c r="C272" s="133" t="s">
        <v>55</v>
      </c>
      <c r="D272" s="60">
        <v>1</v>
      </c>
      <c r="E272" s="156"/>
      <c r="F272" s="107"/>
    </row>
    <row r="273" spans="1:6" ht="26.25" thickBot="1">
      <c r="A273" s="29"/>
      <c r="B273" s="70" t="s">
        <v>633</v>
      </c>
      <c r="C273" s="136" t="s">
        <v>55</v>
      </c>
      <c r="D273" s="136">
        <v>2</v>
      </c>
      <c r="E273" s="156"/>
      <c r="F273" s="107"/>
    </row>
    <row r="274" spans="1:6" ht="26.25" thickBot="1">
      <c r="A274" s="29"/>
      <c r="B274" s="70" t="s">
        <v>634</v>
      </c>
      <c r="C274" s="136" t="s">
        <v>55</v>
      </c>
      <c r="D274" s="136">
        <v>2</v>
      </c>
      <c r="E274" s="156"/>
      <c r="F274" s="107"/>
    </row>
    <row r="275" spans="1:6" ht="26.25" thickBot="1">
      <c r="A275" s="29"/>
      <c r="B275" s="70" t="s">
        <v>635</v>
      </c>
      <c r="C275" s="136" t="s">
        <v>55</v>
      </c>
      <c r="D275" s="136">
        <v>2</v>
      </c>
      <c r="E275" s="156"/>
      <c r="F275" s="107"/>
    </row>
    <row r="276" spans="1:6" ht="26.25" thickBot="1">
      <c r="A276" s="29"/>
      <c r="B276" s="70" t="s">
        <v>636</v>
      </c>
      <c r="C276" s="136" t="s">
        <v>55</v>
      </c>
      <c r="D276" s="136">
        <v>2</v>
      </c>
      <c r="E276" s="156"/>
      <c r="F276" s="107"/>
    </row>
    <row r="277" spans="1:6" ht="26.25" thickBot="1">
      <c r="A277" s="29"/>
      <c r="B277" s="70" t="s">
        <v>637</v>
      </c>
      <c r="C277" s="136" t="s">
        <v>55</v>
      </c>
      <c r="D277" s="136">
        <v>2</v>
      </c>
      <c r="E277" s="156"/>
      <c r="F277" s="107"/>
    </row>
    <row r="278" spans="1:6" ht="13.5" thickBot="1">
      <c r="A278" s="29" t="s">
        <v>451</v>
      </c>
      <c r="B278" s="70" t="s">
        <v>197</v>
      </c>
      <c r="C278" s="136" t="s">
        <v>3</v>
      </c>
      <c r="D278" s="136"/>
      <c r="E278" s="156"/>
      <c r="F278" s="107"/>
    </row>
    <row r="279" spans="1:6" ht="13.5" thickBot="1">
      <c r="A279" s="29" t="s">
        <v>452</v>
      </c>
      <c r="B279" s="70" t="s">
        <v>198</v>
      </c>
      <c r="C279" s="136" t="s">
        <v>55</v>
      </c>
      <c r="D279" s="136">
        <v>6</v>
      </c>
      <c r="E279" s="156"/>
      <c r="F279" s="107"/>
    </row>
    <row r="280" spans="1:6" ht="13.5" thickBot="1">
      <c r="A280" s="29"/>
      <c r="B280" s="70"/>
      <c r="C280" s="136"/>
      <c r="D280" s="136"/>
      <c r="E280" s="156"/>
      <c r="F280" s="107"/>
    </row>
    <row r="281" spans="1:6">
      <c r="A281" s="29"/>
      <c r="B281" s="46" t="s">
        <v>23</v>
      </c>
      <c r="C281" s="134"/>
      <c r="D281" s="49"/>
      <c r="E281" s="166"/>
      <c r="F281" s="111"/>
    </row>
    <row r="282" spans="1:6" ht="14.25">
      <c r="A282" s="29"/>
      <c r="B282" s="65" t="s">
        <v>126</v>
      </c>
      <c r="C282" s="133"/>
      <c r="D282" s="60"/>
      <c r="E282" s="156"/>
      <c r="F282" s="107"/>
    </row>
    <row r="283" spans="1:6">
      <c r="A283" s="29"/>
      <c r="B283" s="6" t="s">
        <v>664</v>
      </c>
      <c r="C283" s="133" t="s">
        <v>55</v>
      </c>
      <c r="D283" s="60">
        <v>8</v>
      </c>
      <c r="E283" s="156"/>
      <c r="F283" s="107"/>
    </row>
    <row r="284" spans="1:6">
      <c r="A284" s="29" t="s">
        <v>453</v>
      </c>
      <c r="B284" s="6" t="s">
        <v>662</v>
      </c>
      <c r="C284" s="133" t="s">
        <v>55</v>
      </c>
      <c r="D284" s="60">
        <v>58</v>
      </c>
      <c r="E284" s="156"/>
      <c r="F284" s="107"/>
    </row>
    <row r="285" spans="1:6">
      <c r="A285" s="36"/>
      <c r="B285" s="6" t="s">
        <v>663</v>
      </c>
      <c r="C285" s="133" t="s">
        <v>55</v>
      </c>
      <c r="D285" s="60">
        <v>66</v>
      </c>
      <c r="E285" s="156"/>
      <c r="F285" s="107"/>
    </row>
    <row r="286" spans="1:6" ht="25.5">
      <c r="A286" s="29" t="s">
        <v>454</v>
      </c>
      <c r="B286" s="6" t="s">
        <v>665</v>
      </c>
      <c r="C286" s="133" t="s">
        <v>55</v>
      </c>
      <c r="D286" s="60">
        <v>2</v>
      </c>
      <c r="E286" s="156"/>
      <c r="F286" s="107"/>
    </row>
    <row r="287" spans="1:6">
      <c r="A287" s="29" t="s">
        <v>697</v>
      </c>
      <c r="B287" s="6" t="s">
        <v>666</v>
      </c>
      <c r="C287" s="133" t="s">
        <v>55</v>
      </c>
      <c r="D287" s="60">
        <v>6</v>
      </c>
      <c r="E287" s="156"/>
      <c r="F287" s="107"/>
    </row>
    <row r="288" spans="1:6">
      <c r="A288" s="29" t="s">
        <v>455</v>
      </c>
      <c r="B288" s="6" t="s">
        <v>456</v>
      </c>
      <c r="C288" s="133" t="s">
        <v>3</v>
      </c>
      <c r="D288" s="60" t="s">
        <v>90</v>
      </c>
      <c r="E288" s="156"/>
      <c r="F288" s="107"/>
    </row>
    <row r="289" spans="1:6">
      <c r="A289" s="29" t="s">
        <v>457</v>
      </c>
      <c r="B289" s="6" t="s">
        <v>458</v>
      </c>
      <c r="C289" s="133" t="s">
        <v>459</v>
      </c>
      <c r="D289" s="60" t="s">
        <v>21</v>
      </c>
      <c r="E289" s="159" t="s">
        <v>21</v>
      </c>
      <c r="F289" s="60" t="s">
        <v>21</v>
      </c>
    </row>
    <row r="290" spans="1:6">
      <c r="A290" s="29"/>
      <c r="B290" s="6" t="s">
        <v>460</v>
      </c>
      <c r="C290" s="133" t="s">
        <v>459</v>
      </c>
      <c r="D290" s="60">
        <v>25</v>
      </c>
      <c r="E290" s="156"/>
      <c r="F290" s="107"/>
    </row>
    <row r="291" spans="1:6">
      <c r="A291" s="29" t="s">
        <v>642</v>
      </c>
      <c r="B291" s="6" t="s">
        <v>171</v>
      </c>
      <c r="C291" s="133" t="s">
        <v>55</v>
      </c>
      <c r="D291" s="60">
        <v>4</v>
      </c>
      <c r="E291" s="156"/>
      <c r="F291" s="107"/>
    </row>
    <row r="292" spans="1:6">
      <c r="A292" s="29"/>
      <c r="B292" s="6"/>
      <c r="C292" s="133"/>
      <c r="D292" s="60"/>
      <c r="E292" s="156"/>
      <c r="F292" s="107"/>
    </row>
    <row r="293" spans="1:6" ht="42.75">
      <c r="A293" s="42"/>
      <c r="B293" s="72" t="s">
        <v>638</v>
      </c>
      <c r="C293" s="135"/>
      <c r="D293" s="2"/>
      <c r="E293" s="157"/>
      <c r="F293" s="113"/>
    </row>
    <row r="294" spans="1:6" s="58" customFormat="1" ht="25.5">
      <c r="A294" s="50" t="s">
        <v>461</v>
      </c>
      <c r="B294" s="45" t="s">
        <v>702</v>
      </c>
      <c r="C294" s="135" t="s">
        <v>24</v>
      </c>
      <c r="D294" s="113">
        <v>1</v>
      </c>
      <c r="E294" s="157"/>
      <c r="F294" s="113"/>
    </row>
    <row r="295" spans="1:6" s="58" customFormat="1">
      <c r="A295" s="50"/>
      <c r="B295" s="45" t="s">
        <v>128</v>
      </c>
      <c r="C295" s="135" t="s">
        <v>3</v>
      </c>
      <c r="D295" s="113"/>
      <c r="E295" s="157"/>
      <c r="F295" s="113"/>
    </row>
    <row r="296" spans="1:6" s="58" customFormat="1">
      <c r="A296" s="50" t="s">
        <v>703</v>
      </c>
      <c r="B296" s="55" t="s">
        <v>704</v>
      </c>
      <c r="C296" s="135"/>
      <c r="D296" s="113"/>
      <c r="E296" s="157"/>
      <c r="F296" s="113"/>
    </row>
    <row r="297" spans="1:6" s="58" customFormat="1">
      <c r="A297" s="50" t="s">
        <v>462</v>
      </c>
      <c r="B297" s="55" t="s">
        <v>705</v>
      </c>
      <c r="C297" s="135"/>
      <c r="D297" s="113"/>
      <c r="E297" s="157"/>
      <c r="F297" s="113"/>
    </row>
    <row r="298" spans="1:6" s="58" customFormat="1" ht="25.5">
      <c r="A298" s="50"/>
      <c r="B298" s="56" t="s">
        <v>706</v>
      </c>
      <c r="C298" s="135" t="s">
        <v>55</v>
      </c>
      <c r="D298" s="113">
        <v>1</v>
      </c>
      <c r="E298" s="157"/>
      <c r="F298" s="113"/>
    </row>
    <row r="299" spans="1:6" s="58" customFormat="1" ht="25.5">
      <c r="A299" s="50"/>
      <c r="B299" s="56" t="s">
        <v>707</v>
      </c>
      <c r="C299" s="135" t="s">
        <v>55</v>
      </c>
      <c r="D299" s="113">
        <v>1</v>
      </c>
      <c r="E299" s="157"/>
      <c r="F299" s="113"/>
    </row>
    <row r="300" spans="1:6" s="58" customFormat="1" ht="25.5">
      <c r="A300" s="50"/>
      <c r="B300" s="56" t="s">
        <v>708</v>
      </c>
      <c r="C300" s="135" t="s">
        <v>55</v>
      </c>
      <c r="D300" s="113">
        <v>1</v>
      </c>
      <c r="E300" s="157"/>
      <c r="F300" s="113"/>
    </row>
    <row r="301" spans="1:6" s="58" customFormat="1" ht="25.5">
      <c r="A301" s="50"/>
      <c r="B301" s="56" t="s">
        <v>709</v>
      </c>
      <c r="C301" s="135" t="s">
        <v>55</v>
      </c>
      <c r="D301" s="113">
        <v>1</v>
      </c>
      <c r="E301" s="157"/>
      <c r="F301" s="113"/>
    </row>
    <row r="302" spans="1:6" s="58" customFormat="1" ht="25.5">
      <c r="A302" s="50"/>
      <c r="B302" s="56" t="s">
        <v>710</v>
      </c>
      <c r="C302" s="135" t="s">
        <v>55</v>
      </c>
      <c r="D302" s="113">
        <v>1</v>
      </c>
      <c r="E302" s="157"/>
      <c r="F302" s="113"/>
    </row>
    <row r="303" spans="1:6" s="58" customFormat="1">
      <c r="A303" s="50" t="s">
        <v>639</v>
      </c>
      <c r="B303" s="55" t="s">
        <v>711</v>
      </c>
      <c r="C303" s="135"/>
      <c r="D303" s="113"/>
      <c r="E303" s="157"/>
      <c r="F303" s="113"/>
    </row>
    <row r="304" spans="1:6" s="58" customFormat="1">
      <c r="A304" s="50"/>
      <c r="B304" s="56" t="s">
        <v>712</v>
      </c>
      <c r="C304" s="135" t="s">
        <v>55</v>
      </c>
      <c r="D304" s="113">
        <v>1</v>
      </c>
      <c r="E304" s="157"/>
      <c r="F304" s="113"/>
    </row>
    <row r="305" spans="1:7" s="58" customFormat="1" ht="25.5">
      <c r="A305" s="50"/>
      <c r="B305" s="56" t="s">
        <v>713</v>
      </c>
      <c r="C305" s="135" t="s">
        <v>55</v>
      </c>
      <c r="D305" s="113">
        <v>1</v>
      </c>
      <c r="E305" s="157"/>
      <c r="F305" s="113"/>
    </row>
    <row r="306" spans="1:7" s="58" customFormat="1" ht="25.5">
      <c r="A306" s="50"/>
      <c r="B306" s="56" t="s">
        <v>714</v>
      </c>
      <c r="C306" s="135" t="s">
        <v>55</v>
      </c>
      <c r="D306" s="113">
        <v>1</v>
      </c>
      <c r="E306" s="157"/>
      <c r="F306" s="113"/>
    </row>
    <row r="307" spans="1:7" s="58" customFormat="1">
      <c r="A307" s="50" t="s">
        <v>640</v>
      </c>
      <c r="B307" s="55" t="s">
        <v>715</v>
      </c>
      <c r="C307" s="135"/>
      <c r="D307" s="113"/>
      <c r="E307" s="157"/>
      <c r="F307" s="113"/>
      <c r="G307" s="58">
        <v>4800</v>
      </c>
    </row>
    <row r="308" spans="1:7" s="58" customFormat="1">
      <c r="A308" s="50"/>
      <c r="B308" s="56" t="s">
        <v>716</v>
      </c>
      <c r="C308" s="135" t="s">
        <v>16</v>
      </c>
      <c r="D308" s="113">
        <v>500</v>
      </c>
      <c r="E308" s="157"/>
      <c r="F308" s="113"/>
      <c r="G308" s="58">
        <v>4796</v>
      </c>
    </row>
    <row r="309" spans="1:7" s="58" customFormat="1">
      <c r="A309" s="50"/>
      <c r="B309" s="56" t="s">
        <v>717</v>
      </c>
      <c r="C309" s="135" t="s">
        <v>16</v>
      </c>
      <c r="D309" s="113">
        <v>50</v>
      </c>
      <c r="E309" s="157"/>
      <c r="F309" s="113"/>
    </row>
    <row r="310" spans="1:7" s="58" customFormat="1">
      <c r="A310" s="50"/>
      <c r="B310" s="56" t="s">
        <v>718</v>
      </c>
      <c r="C310" s="135" t="s">
        <v>16</v>
      </c>
      <c r="D310" s="113">
        <v>50</v>
      </c>
      <c r="E310" s="157"/>
      <c r="F310" s="113"/>
    </row>
    <row r="311" spans="1:7" s="58" customFormat="1">
      <c r="A311" s="50"/>
      <c r="B311" s="56" t="s">
        <v>719</v>
      </c>
      <c r="C311" s="135" t="s">
        <v>16</v>
      </c>
      <c r="D311" s="113">
        <v>500</v>
      </c>
      <c r="E311" s="157"/>
      <c r="F311" s="113"/>
    </row>
    <row r="312" spans="1:7" s="58" customFormat="1">
      <c r="A312" s="50" t="s">
        <v>641</v>
      </c>
      <c r="B312" s="55" t="s">
        <v>720</v>
      </c>
      <c r="C312" s="135" t="s">
        <v>24</v>
      </c>
      <c r="D312" s="113">
        <v>1</v>
      </c>
      <c r="E312" s="157"/>
      <c r="F312" s="113"/>
    </row>
    <row r="313" spans="1:7" s="58" customFormat="1">
      <c r="A313" s="50" t="s">
        <v>721</v>
      </c>
      <c r="B313" s="55" t="s">
        <v>463</v>
      </c>
      <c r="C313" s="135"/>
      <c r="D313" s="113"/>
      <c r="E313" s="157"/>
      <c r="F313" s="113"/>
    </row>
    <row r="314" spans="1:7" s="58" customFormat="1" ht="25.5">
      <c r="A314" s="50"/>
      <c r="B314" s="45" t="s">
        <v>722</v>
      </c>
      <c r="C314" s="135" t="s">
        <v>55</v>
      </c>
      <c r="D314" s="113">
        <v>415</v>
      </c>
      <c r="E314" s="157"/>
      <c r="F314" s="126"/>
      <c r="G314" s="58">
        <f>40.8-38.4</f>
        <v>2.3999999999999986</v>
      </c>
    </row>
    <row r="315" spans="1:7" s="58" customFormat="1" ht="13.5" customHeight="1">
      <c r="A315" s="50"/>
      <c r="B315" s="45" t="s">
        <v>723</v>
      </c>
      <c r="C315" s="135" t="s">
        <v>55</v>
      </c>
      <c r="D315" s="113">
        <v>60</v>
      </c>
      <c r="E315" s="157"/>
      <c r="F315" s="113"/>
    </row>
    <row r="316" spans="1:7" s="58" customFormat="1" ht="38.25">
      <c r="A316" s="50"/>
      <c r="B316" s="45" t="s">
        <v>724</v>
      </c>
      <c r="C316" s="135" t="s">
        <v>55</v>
      </c>
      <c r="D316" s="113">
        <v>30</v>
      </c>
      <c r="E316" s="157"/>
      <c r="F316" s="113"/>
    </row>
    <row r="317" spans="1:7" s="58" customFormat="1">
      <c r="A317" s="50"/>
      <c r="B317" s="45" t="s">
        <v>725</v>
      </c>
      <c r="C317" s="135" t="s">
        <v>55</v>
      </c>
      <c r="D317" s="113">
        <v>83</v>
      </c>
      <c r="E317" s="157"/>
      <c r="F317" s="113"/>
      <c r="G317" s="58">
        <f>41.42-38.04</f>
        <v>3.3800000000000026</v>
      </c>
    </row>
    <row r="318" spans="1:7" s="58" customFormat="1" ht="25.5">
      <c r="A318" s="50"/>
      <c r="B318" s="45" t="s">
        <v>726</v>
      </c>
      <c r="C318" s="135" t="s">
        <v>55</v>
      </c>
      <c r="D318" s="113">
        <v>10</v>
      </c>
      <c r="E318" s="157"/>
      <c r="F318" s="113"/>
    </row>
    <row r="319" spans="1:7" s="58" customFormat="1" ht="25.5">
      <c r="A319" s="50"/>
      <c r="B319" s="45" t="s">
        <v>597</v>
      </c>
      <c r="C319" s="135" t="s">
        <v>55</v>
      </c>
      <c r="D319" s="149">
        <v>85</v>
      </c>
      <c r="E319" s="157"/>
      <c r="F319" s="113"/>
    </row>
    <row r="320" spans="1:7" s="58" customFormat="1">
      <c r="A320" s="50"/>
      <c r="B320" s="45" t="s">
        <v>69</v>
      </c>
      <c r="C320" s="135" t="s">
        <v>55</v>
      </c>
      <c r="D320" s="113">
        <v>183</v>
      </c>
      <c r="E320" s="157"/>
      <c r="F320" s="113"/>
    </row>
    <row r="321" spans="1:6" s="58" customFormat="1">
      <c r="A321" s="50" t="s">
        <v>727</v>
      </c>
      <c r="B321" s="47" t="s">
        <v>728</v>
      </c>
      <c r="C321" s="135"/>
      <c r="D321" s="113"/>
      <c r="E321" s="157"/>
      <c r="F321" s="113"/>
    </row>
    <row r="322" spans="1:6" s="58" customFormat="1" ht="16.5" customHeight="1">
      <c r="A322" s="50"/>
      <c r="B322" s="45" t="s">
        <v>729</v>
      </c>
      <c r="C322" s="135" t="s">
        <v>55</v>
      </c>
      <c r="D322" s="113">
        <v>202</v>
      </c>
      <c r="E322" s="157"/>
      <c r="F322" s="113"/>
    </row>
    <row r="323" spans="1:6" s="58" customFormat="1">
      <c r="A323" s="50"/>
      <c r="B323" s="45" t="s">
        <v>730</v>
      </c>
      <c r="C323" s="135" t="s">
        <v>55</v>
      </c>
      <c r="D323" s="113">
        <v>30</v>
      </c>
      <c r="E323" s="157"/>
      <c r="F323" s="113"/>
    </row>
    <row r="324" spans="1:6" s="58" customFormat="1">
      <c r="A324" s="50"/>
      <c r="B324" s="45" t="s">
        <v>731</v>
      </c>
      <c r="C324" s="135" t="s">
        <v>55</v>
      </c>
      <c r="D324" s="113">
        <v>10</v>
      </c>
      <c r="E324" s="157"/>
      <c r="F324" s="113"/>
    </row>
    <row r="325" spans="1:6" s="58" customFormat="1">
      <c r="A325" s="50" t="s">
        <v>732</v>
      </c>
      <c r="B325" s="47" t="s">
        <v>733</v>
      </c>
      <c r="C325" s="135"/>
      <c r="D325" s="113"/>
      <c r="E325" s="157"/>
      <c r="F325" s="113"/>
    </row>
    <row r="326" spans="1:6" s="58" customFormat="1">
      <c r="A326" s="51"/>
      <c r="B326" s="54" t="s">
        <v>127</v>
      </c>
      <c r="C326" s="137" t="s">
        <v>55</v>
      </c>
      <c r="D326" s="150">
        <v>118</v>
      </c>
      <c r="E326" s="157"/>
      <c r="F326" s="113"/>
    </row>
    <row r="327" spans="1:6" s="58" customFormat="1">
      <c r="A327" s="50"/>
      <c r="B327" s="45" t="s">
        <v>70</v>
      </c>
      <c r="C327" s="135" t="s">
        <v>55</v>
      </c>
      <c r="D327" s="113">
        <v>10</v>
      </c>
      <c r="E327" s="157"/>
      <c r="F327" s="113"/>
    </row>
    <row r="328" spans="1:6" s="58" customFormat="1">
      <c r="A328" s="50"/>
      <c r="B328" s="45" t="s">
        <v>136</v>
      </c>
      <c r="C328" s="135" t="s">
        <v>55</v>
      </c>
      <c r="D328" s="113">
        <v>10</v>
      </c>
      <c r="E328" s="157"/>
      <c r="F328" s="113"/>
    </row>
    <row r="329" spans="1:6" s="58" customFormat="1" ht="27.75" customHeight="1">
      <c r="A329" s="50"/>
      <c r="B329" s="45" t="s">
        <v>137</v>
      </c>
      <c r="C329" s="135" t="s">
        <v>55</v>
      </c>
      <c r="D329" s="113">
        <v>26</v>
      </c>
      <c r="E329" s="157"/>
      <c r="F329" s="113"/>
    </row>
    <row r="330" spans="1:6" s="58" customFormat="1" ht="10.5" customHeight="1">
      <c r="A330" s="50"/>
      <c r="B330" s="45" t="s">
        <v>71</v>
      </c>
      <c r="C330" s="135" t="s">
        <v>55</v>
      </c>
      <c r="D330" s="113">
        <v>87</v>
      </c>
      <c r="E330" s="157"/>
      <c r="F330" s="113"/>
    </row>
    <row r="331" spans="1:6" s="58" customFormat="1">
      <c r="A331" s="50" t="s">
        <v>734</v>
      </c>
      <c r="B331" s="47" t="s">
        <v>735</v>
      </c>
      <c r="C331" s="135"/>
      <c r="D331" s="113"/>
      <c r="E331" s="157"/>
      <c r="F331" s="113"/>
    </row>
    <row r="332" spans="1:6">
      <c r="A332" s="151"/>
      <c r="B332" s="45" t="s">
        <v>736</v>
      </c>
      <c r="C332" s="135" t="s">
        <v>55</v>
      </c>
      <c r="D332" s="113">
        <v>14</v>
      </c>
      <c r="E332" s="157"/>
      <c r="F332" s="113"/>
    </row>
    <row r="333" spans="1:6" ht="25.5">
      <c r="A333" s="50"/>
      <c r="B333" s="45" t="s">
        <v>737</v>
      </c>
      <c r="C333" s="135" t="s">
        <v>55</v>
      </c>
      <c r="D333" s="113">
        <v>1</v>
      </c>
      <c r="E333" s="157"/>
      <c r="F333" s="113"/>
    </row>
    <row r="334" spans="1:6" s="58" customFormat="1">
      <c r="A334" s="50" t="s">
        <v>738</v>
      </c>
      <c r="B334" s="47" t="s">
        <v>72</v>
      </c>
      <c r="C334" s="135"/>
      <c r="D334" s="113"/>
      <c r="E334" s="157"/>
      <c r="F334" s="113"/>
    </row>
    <row r="335" spans="1:6" s="58" customFormat="1">
      <c r="A335" s="50"/>
      <c r="B335" s="45" t="s">
        <v>73</v>
      </c>
      <c r="C335" s="135" t="s">
        <v>55</v>
      </c>
      <c r="D335" s="113">
        <v>38</v>
      </c>
      <c r="E335" s="157"/>
      <c r="F335" s="113"/>
    </row>
    <row r="336" spans="1:6" s="58" customFormat="1">
      <c r="A336" s="50"/>
      <c r="B336" s="45" t="s">
        <v>74</v>
      </c>
      <c r="C336" s="135" t="s">
        <v>55</v>
      </c>
      <c r="D336" s="113">
        <v>30</v>
      </c>
      <c r="E336" s="157"/>
      <c r="F336" s="113"/>
    </row>
    <row r="337" spans="1:6" s="58" customFormat="1">
      <c r="A337" s="50"/>
      <c r="B337" s="45" t="s">
        <v>739</v>
      </c>
      <c r="C337" s="135" t="s">
        <v>55</v>
      </c>
      <c r="D337" s="113">
        <v>10</v>
      </c>
      <c r="E337" s="157"/>
      <c r="F337" s="113"/>
    </row>
    <row r="338" spans="1:6" s="58" customFormat="1">
      <c r="A338" s="50"/>
      <c r="B338" s="45" t="s">
        <v>75</v>
      </c>
      <c r="C338" s="135" t="s">
        <v>55</v>
      </c>
      <c r="D338" s="113">
        <v>11</v>
      </c>
      <c r="E338" s="157"/>
      <c r="F338" s="113"/>
    </row>
    <row r="339" spans="1:6">
      <c r="A339" s="50"/>
      <c r="B339" s="45" t="s">
        <v>773</v>
      </c>
      <c r="C339" s="135" t="s">
        <v>55</v>
      </c>
      <c r="D339" s="113">
        <v>3</v>
      </c>
      <c r="E339" s="157"/>
      <c r="F339" s="113"/>
    </row>
    <row r="340" spans="1:6">
      <c r="A340" s="51" t="s">
        <v>464</v>
      </c>
      <c r="B340" s="52" t="s">
        <v>76</v>
      </c>
      <c r="C340" s="137"/>
      <c r="D340" s="150"/>
      <c r="E340" s="157"/>
      <c r="F340" s="113"/>
    </row>
    <row r="341" spans="1:6" ht="12.75" customHeight="1">
      <c r="A341" s="51"/>
      <c r="B341" s="54" t="s">
        <v>77</v>
      </c>
      <c r="C341" s="137" t="s">
        <v>55</v>
      </c>
      <c r="D341" s="150">
        <v>7</v>
      </c>
      <c r="E341" s="157"/>
      <c r="F341" s="113"/>
    </row>
    <row r="342" spans="1:6">
      <c r="A342" s="51"/>
      <c r="B342" s="54" t="s">
        <v>78</v>
      </c>
      <c r="C342" s="137" t="s">
        <v>24</v>
      </c>
      <c r="D342" s="150">
        <v>1</v>
      </c>
      <c r="E342" s="157"/>
      <c r="F342" s="113"/>
    </row>
    <row r="343" spans="1:6" ht="25.5">
      <c r="A343" s="51" t="s">
        <v>466</v>
      </c>
      <c r="B343" s="52" t="s">
        <v>467</v>
      </c>
      <c r="C343" s="137"/>
      <c r="D343" s="150"/>
      <c r="E343" s="157"/>
      <c r="F343" s="113"/>
    </row>
    <row r="344" spans="1:6" ht="51">
      <c r="A344" s="51"/>
      <c r="B344" s="54" t="s">
        <v>468</v>
      </c>
      <c r="C344" s="137" t="s">
        <v>24</v>
      </c>
      <c r="D344" s="150">
        <v>1</v>
      </c>
      <c r="E344" s="157"/>
      <c r="F344" s="113"/>
    </row>
    <row r="345" spans="1:6" ht="25.5">
      <c r="A345" s="51"/>
      <c r="B345" s="54" t="s">
        <v>766</v>
      </c>
      <c r="C345" s="137" t="s">
        <v>3</v>
      </c>
      <c r="D345" s="150"/>
      <c r="E345" s="157"/>
      <c r="F345" s="113"/>
    </row>
    <row r="346" spans="1:6">
      <c r="A346" s="51"/>
      <c r="B346" s="54"/>
      <c r="C346" s="137"/>
      <c r="D346" s="150"/>
      <c r="E346" s="157"/>
      <c r="F346" s="113"/>
    </row>
    <row r="347" spans="1:6">
      <c r="A347" s="42"/>
      <c r="B347" s="46" t="s">
        <v>79</v>
      </c>
      <c r="C347" s="134"/>
      <c r="D347" s="49"/>
      <c r="E347" s="166"/>
      <c r="F347" s="111"/>
    </row>
    <row r="348" spans="1:6">
      <c r="A348" s="42"/>
      <c r="B348" s="45"/>
      <c r="C348" s="135"/>
      <c r="D348" s="2"/>
      <c r="E348" s="157"/>
      <c r="F348" s="113"/>
    </row>
    <row r="349" spans="1:6" ht="14.25">
      <c r="A349" s="50"/>
      <c r="B349" s="72" t="s">
        <v>465</v>
      </c>
      <c r="C349" s="135"/>
      <c r="D349" s="2"/>
      <c r="E349" s="157"/>
      <c r="F349" s="113"/>
    </row>
    <row r="350" spans="1:6" s="58" customFormat="1" ht="25.5">
      <c r="A350" s="219" t="s">
        <v>469</v>
      </c>
      <c r="B350" s="5" t="s">
        <v>148</v>
      </c>
      <c r="C350" s="138"/>
      <c r="D350" s="73"/>
      <c r="E350" s="158"/>
      <c r="F350" s="115"/>
    </row>
    <row r="351" spans="1:6" s="58" customFormat="1" ht="53.25" customHeight="1">
      <c r="A351" s="220"/>
      <c r="B351" s="30" t="s">
        <v>149</v>
      </c>
      <c r="C351" s="139" t="s">
        <v>3</v>
      </c>
      <c r="D351" s="73">
        <v>1</v>
      </c>
      <c r="E351" s="158"/>
      <c r="F351" s="127" t="s">
        <v>90</v>
      </c>
    </row>
    <row r="352" spans="1:6" s="58" customFormat="1" ht="22.5" customHeight="1">
      <c r="A352" s="221"/>
      <c r="B352" s="5" t="s">
        <v>150</v>
      </c>
      <c r="C352" s="138" t="s">
        <v>3</v>
      </c>
      <c r="D352" s="73">
        <v>1</v>
      </c>
      <c r="E352" s="158"/>
      <c r="F352" s="127"/>
    </row>
    <row r="353" spans="1:6" s="58" customFormat="1" ht="57" customHeight="1">
      <c r="A353" s="152" t="s">
        <v>470</v>
      </c>
      <c r="B353" s="30" t="s">
        <v>151</v>
      </c>
      <c r="C353" s="139" t="s">
        <v>3</v>
      </c>
      <c r="D353" s="73">
        <v>1</v>
      </c>
      <c r="E353" s="158"/>
      <c r="F353" s="127" t="s">
        <v>90</v>
      </c>
    </row>
    <row r="354" spans="1:6" s="58" customFormat="1" ht="54.75" customHeight="1">
      <c r="A354" s="152" t="s">
        <v>471</v>
      </c>
      <c r="B354" s="30" t="s">
        <v>152</v>
      </c>
      <c r="C354" s="139" t="s">
        <v>3</v>
      </c>
      <c r="D354" s="73">
        <v>1</v>
      </c>
      <c r="E354" s="158"/>
      <c r="F354" s="127" t="s">
        <v>90</v>
      </c>
    </row>
    <row r="355" spans="1:6">
      <c r="A355" s="41" t="s">
        <v>472</v>
      </c>
      <c r="B355" s="10" t="s">
        <v>172</v>
      </c>
      <c r="C355" s="138"/>
      <c r="D355" s="73"/>
      <c r="E355" s="158"/>
      <c r="F355" s="115"/>
    </row>
    <row r="356" spans="1:6">
      <c r="A356" s="41" t="s">
        <v>473</v>
      </c>
      <c r="B356" s="5" t="s">
        <v>153</v>
      </c>
      <c r="C356" s="138" t="s">
        <v>55</v>
      </c>
      <c r="D356" s="60">
        <v>33</v>
      </c>
      <c r="E356" s="158"/>
      <c r="F356" s="115"/>
    </row>
    <row r="357" spans="1:6">
      <c r="A357" s="41"/>
      <c r="B357" s="5" t="s">
        <v>482</v>
      </c>
      <c r="C357" s="138" t="s">
        <v>55</v>
      </c>
      <c r="D357" s="60">
        <v>3</v>
      </c>
      <c r="E357" s="158"/>
      <c r="F357" s="115"/>
    </row>
    <row r="358" spans="1:6">
      <c r="A358" s="41" t="s">
        <v>474</v>
      </c>
      <c r="B358" s="5" t="s">
        <v>25</v>
      </c>
      <c r="C358" s="138" t="s">
        <v>55</v>
      </c>
      <c r="D358" s="60">
        <v>25</v>
      </c>
      <c r="E358" s="158"/>
      <c r="F358" s="115"/>
    </row>
    <row r="359" spans="1:6">
      <c r="A359" s="41" t="s">
        <v>90</v>
      </c>
      <c r="B359" s="5" t="s">
        <v>154</v>
      </c>
      <c r="C359" s="138" t="s">
        <v>55</v>
      </c>
      <c r="D359" s="2" t="s">
        <v>21</v>
      </c>
      <c r="E359" s="158" t="s">
        <v>21</v>
      </c>
      <c r="F359" s="115" t="s">
        <v>155</v>
      </c>
    </row>
    <row r="360" spans="1:6">
      <c r="A360" s="41" t="s">
        <v>475</v>
      </c>
      <c r="B360" s="5" t="s">
        <v>156</v>
      </c>
      <c r="C360" s="138" t="s">
        <v>55</v>
      </c>
      <c r="D360" s="2">
        <v>8</v>
      </c>
      <c r="E360" s="158"/>
      <c r="F360" s="115"/>
    </row>
    <row r="361" spans="1:6">
      <c r="A361" s="41" t="s">
        <v>476</v>
      </c>
      <c r="B361" s="5" t="s">
        <v>161</v>
      </c>
      <c r="C361" s="138" t="s">
        <v>55</v>
      </c>
      <c r="D361" s="2" t="s">
        <v>21</v>
      </c>
      <c r="E361" s="158" t="s">
        <v>21</v>
      </c>
      <c r="F361" s="115" t="s">
        <v>155</v>
      </c>
    </row>
    <row r="362" spans="1:6">
      <c r="A362" s="41" t="s">
        <v>477</v>
      </c>
      <c r="B362" s="5" t="s">
        <v>483</v>
      </c>
      <c r="C362" s="138" t="s">
        <v>55</v>
      </c>
      <c r="D362" s="2">
        <v>1</v>
      </c>
      <c r="E362" s="158"/>
      <c r="F362" s="115"/>
    </row>
    <row r="363" spans="1:6">
      <c r="A363" s="41" t="s">
        <v>478</v>
      </c>
      <c r="B363" s="5" t="s">
        <v>164</v>
      </c>
      <c r="C363" s="138" t="s">
        <v>55</v>
      </c>
      <c r="D363" s="2">
        <v>16</v>
      </c>
      <c r="E363" s="158"/>
      <c r="F363" s="115"/>
    </row>
    <row r="364" spans="1:6" ht="25.5">
      <c r="A364" s="41" t="s">
        <v>479</v>
      </c>
      <c r="B364" s="5" t="s">
        <v>484</v>
      </c>
      <c r="C364" s="138" t="s">
        <v>55</v>
      </c>
      <c r="D364" s="2">
        <v>8</v>
      </c>
      <c r="E364" s="158"/>
      <c r="F364" s="115"/>
    </row>
    <row r="365" spans="1:6">
      <c r="A365" s="41" t="s">
        <v>90</v>
      </c>
      <c r="B365" s="5" t="s">
        <v>162</v>
      </c>
      <c r="C365" s="138" t="s">
        <v>55</v>
      </c>
      <c r="D365" s="2">
        <v>6</v>
      </c>
      <c r="E365" s="158"/>
      <c r="F365" s="115"/>
    </row>
    <row r="366" spans="1:6" ht="25.5">
      <c r="A366" s="41" t="s">
        <v>480</v>
      </c>
      <c r="B366" s="5" t="s">
        <v>163</v>
      </c>
      <c r="C366" s="138" t="s">
        <v>24</v>
      </c>
      <c r="D366" s="2">
        <v>1</v>
      </c>
      <c r="E366" s="158"/>
      <c r="F366" s="115"/>
    </row>
    <row r="367" spans="1:6" ht="25.5">
      <c r="A367" s="191"/>
      <c r="B367" s="5" t="s">
        <v>776</v>
      </c>
      <c r="C367" s="138" t="s">
        <v>55</v>
      </c>
      <c r="D367" s="3">
        <v>1</v>
      </c>
      <c r="E367" s="203"/>
      <c r="F367" s="115"/>
    </row>
    <row r="368" spans="1:6">
      <c r="A368" s="191"/>
      <c r="B368" s="5" t="s">
        <v>775</v>
      </c>
      <c r="C368" s="138" t="s">
        <v>55</v>
      </c>
      <c r="D368" s="3">
        <v>2</v>
      </c>
      <c r="E368" s="203"/>
      <c r="F368" s="115"/>
    </row>
    <row r="369" spans="1:6">
      <c r="A369" s="41" t="s">
        <v>90</v>
      </c>
      <c r="B369" s="5"/>
      <c r="C369" s="138"/>
      <c r="D369" s="2"/>
      <c r="E369" s="158"/>
      <c r="F369" s="115"/>
    </row>
    <row r="370" spans="1:6">
      <c r="A370" s="41" t="s">
        <v>486</v>
      </c>
      <c r="B370" s="10" t="s">
        <v>485</v>
      </c>
      <c r="C370" s="138"/>
      <c r="D370" s="2"/>
      <c r="E370" s="158"/>
      <c r="F370" s="115"/>
    </row>
    <row r="371" spans="1:6">
      <c r="A371" s="41" t="s">
        <v>488</v>
      </c>
      <c r="B371" s="5" t="s">
        <v>487</v>
      </c>
      <c r="C371" s="138" t="s">
        <v>55</v>
      </c>
      <c r="D371" s="60">
        <v>25</v>
      </c>
      <c r="E371" s="158"/>
      <c r="F371" s="115"/>
    </row>
    <row r="372" spans="1:6">
      <c r="A372" s="41" t="s">
        <v>489</v>
      </c>
      <c r="B372" s="5" t="s">
        <v>28</v>
      </c>
      <c r="C372" s="140" t="s">
        <v>55</v>
      </c>
      <c r="D372" s="2">
        <v>25</v>
      </c>
      <c r="E372" s="158"/>
      <c r="F372" s="115"/>
    </row>
    <row r="373" spans="1:6">
      <c r="A373" s="41" t="s">
        <v>490</v>
      </c>
      <c r="B373" s="5" t="s">
        <v>157</v>
      </c>
      <c r="C373" s="138" t="s">
        <v>55</v>
      </c>
      <c r="D373" s="2">
        <v>25</v>
      </c>
      <c r="E373" s="158"/>
      <c r="F373" s="115"/>
    </row>
    <row r="374" spans="1:6">
      <c r="A374" s="41" t="s">
        <v>493</v>
      </c>
      <c r="B374" s="5" t="s">
        <v>491</v>
      </c>
      <c r="C374" s="138" t="s">
        <v>55</v>
      </c>
      <c r="D374" s="2">
        <v>25</v>
      </c>
      <c r="E374" s="158"/>
      <c r="F374" s="115"/>
    </row>
    <row r="375" spans="1:6" ht="12" customHeight="1">
      <c r="A375" s="41" t="s">
        <v>494</v>
      </c>
      <c r="B375" s="5" t="s">
        <v>492</v>
      </c>
      <c r="C375" s="138" t="s">
        <v>55</v>
      </c>
      <c r="D375" s="2">
        <v>25</v>
      </c>
      <c r="E375" s="158"/>
      <c r="F375" s="115"/>
    </row>
    <row r="376" spans="1:6">
      <c r="A376" s="222" t="s">
        <v>495</v>
      </c>
      <c r="B376" s="5" t="s">
        <v>26</v>
      </c>
      <c r="C376" s="140"/>
      <c r="D376" s="73"/>
      <c r="E376" s="158"/>
      <c r="F376" s="115"/>
    </row>
    <row r="377" spans="1:6">
      <c r="A377" s="223"/>
      <c r="B377" s="5" t="s">
        <v>158</v>
      </c>
      <c r="C377" s="140" t="s">
        <v>55</v>
      </c>
      <c r="D377" s="2">
        <v>36</v>
      </c>
      <c r="E377" s="158"/>
      <c r="F377" s="115"/>
    </row>
    <row r="378" spans="1:6" ht="25.5">
      <c r="A378" s="224"/>
      <c r="B378" s="5" t="s">
        <v>159</v>
      </c>
      <c r="C378" s="140" t="s">
        <v>55</v>
      </c>
      <c r="D378" s="73"/>
      <c r="E378" s="158"/>
      <c r="F378" s="115" t="s">
        <v>155</v>
      </c>
    </row>
    <row r="379" spans="1:6">
      <c r="A379" s="41" t="s">
        <v>496</v>
      </c>
      <c r="B379" s="5" t="s">
        <v>160</v>
      </c>
      <c r="C379" s="140" t="s">
        <v>55</v>
      </c>
      <c r="D379" s="2">
        <v>44</v>
      </c>
      <c r="E379" s="158"/>
      <c r="F379" s="115"/>
    </row>
    <row r="380" spans="1:6">
      <c r="A380" s="41" t="s">
        <v>497</v>
      </c>
      <c r="B380" s="5" t="s">
        <v>27</v>
      </c>
      <c r="C380" s="140" t="s">
        <v>55</v>
      </c>
      <c r="D380" s="2">
        <v>10</v>
      </c>
      <c r="E380" s="158"/>
      <c r="F380" s="115"/>
    </row>
    <row r="381" spans="1:6">
      <c r="A381" s="41" t="s">
        <v>481</v>
      </c>
      <c r="B381" s="5" t="s">
        <v>165</v>
      </c>
      <c r="C381" s="138" t="s">
        <v>55</v>
      </c>
      <c r="D381" s="2">
        <v>32</v>
      </c>
      <c r="E381" s="158"/>
      <c r="F381" s="115"/>
    </row>
    <row r="382" spans="1:6">
      <c r="A382" s="152"/>
      <c r="B382" s="5"/>
      <c r="C382" s="138"/>
      <c r="D382" s="73"/>
      <c r="E382" s="158"/>
      <c r="F382" s="115"/>
    </row>
    <row r="383" spans="1:6">
      <c r="A383" s="42"/>
      <c r="B383" s="74" t="s">
        <v>498</v>
      </c>
      <c r="C383" s="141"/>
      <c r="D383" s="75"/>
      <c r="E383" s="172"/>
      <c r="F383" s="116"/>
    </row>
    <row r="384" spans="1:6">
      <c r="A384" s="29"/>
      <c r="B384" s="45"/>
      <c r="C384" s="133"/>
      <c r="D384" s="60"/>
      <c r="E384" s="156"/>
      <c r="F384" s="107"/>
    </row>
    <row r="385" spans="1:6">
      <c r="A385" s="29"/>
      <c r="B385" s="45"/>
      <c r="C385" s="133"/>
      <c r="D385" s="60"/>
      <c r="E385" s="156"/>
      <c r="F385" s="107"/>
    </row>
    <row r="386" spans="1:6" ht="16.5" customHeight="1">
      <c r="A386" s="29"/>
      <c r="B386" s="65" t="s">
        <v>499</v>
      </c>
      <c r="C386" s="133"/>
      <c r="D386" s="60"/>
      <c r="E386" s="156"/>
      <c r="F386" s="107"/>
    </row>
    <row r="387" spans="1:6" ht="16.5" customHeight="1">
      <c r="A387" s="29" t="s">
        <v>500</v>
      </c>
      <c r="B387" s="6" t="s">
        <v>146</v>
      </c>
      <c r="C387" s="133" t="s">
        <v>7</v>
      </c>
      <c r="D387" s="2">
        <v>4160</v>
      </c>
      <c r="E387" s="156"/>
      <c r="F387" s="107"/>
    </row>
    <row r="388" spans="1:6" ht="25.5">
      <c r="A388" s="29" t="s">
        <v>501</v>
      </c>
      <c r="B388" s="9" t="s">
        <v>613</v>
      </c>
      <c r="C388" s="133"/>
      <c r="D388" s="2"/>
      <c r="E388" s="156"/>
      <c r="F388" s="107"/>
    </row>
    <row r="389" spans="1:6">
      <c r="A389" s="29"/>
      <c r="B389" s="6" t="s">
        <v>80</v>
      </c>
      <c r="C389" s="133" t="s">
        <v>7</v>
      </c>
      <c r="D389" s="2">
        <v>8606</v>
      </c>
      <c r="E389" s="156"/>
      <c r="F389" s="107"/>
    </row>
    <row r="390" spans="1:6">
      <c r="A390" s="29" t="s">
        <v>503</v>
      </c>
      <c r="B390" s="9" t="s">
        <v>614</v>
      </c>
      <c r="C390" s="118"/>
      <c r="D390" s="2"/>
      <c r="E390" s="156"/>
      <c r="F390" s="107"/>
    </row>
    <row r="391" spans="1:6" ht="15" customHeight="1">
      <c r="A391" s="29"/>
      <c r="B391" s="6" t="s">
        <v>81</v>
      </c>
      <c r="C391" s="133" t="s">
        <v>7</v>
      </c>
      <c r="D391" s="2">
        <v>600</v>
      </c>
      <c r="E391" s="156"/>
      <c r="F391" s="107"/>
    </row>
    <row r="392" spans="1:6">
      <c r="A392" s="29" t="s">
        <v>502</v>
      </c>
      <c r="B392" s="6" t="s">
        <v>82</v>
      </c>
      <c r="C392" s="133" t="s">
        <v>3</v>
      </c>
      <c r="D392" s="2">
        <v>1</v>
      </c>
      <c r="E392" s="156"/>
      <c r="F392" s="107"/>
    </row>
    <row r="393" spans="1:6" ht="25.5">
      <c r="A393" s="29" t="s">
        <v>504</v>
      </c>
      <c r="B393" s="6" t="s">
        <v>83</v>
      </c>
      <c r="C393" s="133" t="s">
        <v>3</v>
      </c>
      <c r="D393" s="60">
        <v>1</v>
      </c>
      <c r="E393" s="156"/>
      <c r="F393" s="107"/>
    </row>
    <row r="394" spans="1:6">
      <c r="A394" s="29" t="s">
        <v>504</v>
      </c>
      <c r="B394" s="76" t="s">
        <v>505</v>
      </c>
      <c r="C394" s="133" t="s">
        <v>3</v>
      </c>
      <c r="D394" s="60">
        <v>1</v>
      </c>
      <c r="E394" s="156"/>
      <c r="F394" s="107"/>
    </row>
    <row r="395" spans="1:6">
      <c r="A395" s="29" t="s">
        <v>506</v>
      </c>
      <c r="B395" s="6" t="s">
        <v>507</v>
      </c>
      <c r="C395" s="133" t="s">
        <v>3</v>
      </c>
      <c r="D395" s="60">
        <v>1</v>
      </c>
      <c r="E395" s="156"/>
      <c r="F395" s="115" t="s">
        <v>155</v>
      </c>
    </row>
    <row r="396" spans="1:6">
      <c r="A396" s="29"/>
      <c r="B396" s="46" t="s">
        <v>510</v>
      </c>
      <c r="C396" s="134"/>
      <c r="D396" s="49"/>
      <c r="E396" s="166"/>
      <c r="F396" s="125"/>
    </row>
    <row r="397" spans="1:6" ht="14.25">
      <c r="A397" s="29"/>
      <c r="B397" s="65" t="s">
        <v>762</v>
      </c>
      <c r="C397" s="133"/>
      <c r="D397" s="60"/>
      <c r="E397" s="156"/>
      <c r="F397" s="107"/>
    </row>
    <row r="398" spans="1:6">
      <c r="A398" s="29" t="s">
        <v>508</v>
      </c>
      <c r="B398" s="9" t="s">
        <v>84</v>
      </c>
      <c r="C398" s="133"/>
      <c r="D398" s="60"/>
      <c r="E398" s="156"/>
      <c r="F398" s="107"/>
    </row>
    <row r="399" spans="1:6">
      <c r="A399" s="29"/>
      <c r="B399" s="6" t="s">
        <v>740</v>
      </c>
      <c r="C399" s="133" t="s">
        <v>55</v>
      </c>
      <c r="D399" s="60">
        <v>1</v>
      </c>
      <c r="E399" s="156" t="s">
        <v>90</v>
      </c>
      <c r="F399" s="115" t="s">
        <v>90</v>
      </c>
    </row>
    <row r="400" spans="1:6">
      <c r="A400" s="29"/>
      <c r="B400" s="6" t="s">
        <v>741</v>
      </c>
      <c r="C400" s="133" t="s">
        <v>24</v>
      </c>
      <c r="D400" s="60">
        <v>1</v>
      </c>
      <c r="E400" s="156" t="s">
        <v>90</v>
      </c>
      <c r="F400" s="115" t="s">
        <v>90</v>
      </c>
    </row>
    <row r="401" spans="1:6">
      <c r="A401" s="29"/>
      <c r="B401" s="6" t="s">
        <v>742</v>
      </c>
      <c r="C401" s="133" t="s">
        <v>55</v>
      </c>
      <c r="D401" s="60">
        <v>17</v>
      </c>
      <c r="E401" s="156" t="s">
        <v>90</v>
      </c>
      <c r="F401" s="115" t="s">
        <v>90</v>
      </c>
    </row>
    <row r="402" spans="1:6">
      <c r="A402" s="29"/>
      <c r="B402" s="6" t="s">
        <v>743</v>
      </c>
      <c r="C402" s="133" t="s">
        <v>55</v>
      </c>
      <c r="D402" s="2">
        <v>1</v>
      </c>
      <c r="E402" s="156" t="s">
        <v>90</v>
      </c>
      <c r="F402" s="115" t="s">
        <v>90</v>
      </c>
    </row>
    <row r="403" spans="1:6" ht="25.5">
      <c r="A403" s="29"/>
      <c r="B403" s="6" t="s">
        <v>744</v>
      </c>
      <c r="C403" s="133" t="s">
        <v>55</v>
      </c>
      <c r="D403" s="2">
        <v>7</v>
      </c>
      <c r="E403" s="156" t="s">
        <v>90</v>
      </c>
      <c r="F403" s="115" t="s">
        <v>90</v>
      </c>
    </row>
    <row r="404" spans="1:6" ht="25.5">
      <c r="A404" s="29"/>
      <c r="B404" s="6" t="s">
        <v>745</v>
      </c>
      <c r="C404" s="133" t="s">
        <v>55</v>
      </c>
      <c r="D404" s="2">
        <v>17</v>
      </c>
      <c r="E404" s="156" t="s">
        <v>90</v>
      </c>
      <c r="F404" s="115" t="s">
        <v>90</v>
      </c>
    </row>
    <row r="405" spans="1:6">
      <c r="A405" s="29" t="s">
        <v>509</v>
      </c>
      <c r="B405" s="9" t="s">
        <v>85</v>
      </c>
      <c r="C405" s="133"/>
      <c r="D405" s="2"/>
      <c r="E405" s="156"/>
      <c r="F405" s="115"/>
    </row>
    <row r="406" spans="1:6">
      <c r="A406" s="29"/>
      <c r="B406" s="6" t="s">
        <v>134</v>
      </c>
      <c r="C406" s="133" t="s">
        <v>55</v>
      </c>
      <c r="D406" s="60">
        <v>31</v>
      </c>
      <c r="E406" s="156"/>
      <c r="F406" s="107"/>
    </row>
    <row r="407" spans="1:6">
      <c r="A407" s="29"/>
      <c r="B407" s="6" t="s">
        <v>86</v>
      </c>
      <c r="C407" s="133" t="s">
        <v>55</v>
      </c>
      <c r="D407" s="60">
        <v>26</v>
      </c>
      <c r="E407" s="156"/>
      <c r="F407" s="107"/>
    </row>
    <row r="408" spans="1:6" ht="14.25" customHeight="1">
      <c r="A408" s="29"/>
      <c r="B408" s="46" t="s">
        <v>511</v>
      </c>
      <c r="C408" s="134"/>
      <c r="D408" s="49"/>
      <c r="E408" s="166"/>
      <c r="F408" s="125"/>
    </row>
    <row r="409" spans="1:6" ht="14.25">
      <c r="A409" s="29"/>
      <c r="B409" s="65" t="s">
        <v>512</v>
      </c>
      <c r="C409" s="133"/>
      <c r="D409" s="60"/>
      <c r="E409" s="156"/>
      <c r="F409" s="107"/>
    </row>
    <row r="410" spans="1:6" ht="19.5" customHeight="1">
      <c r="A410" s="29" t="s">
        <v>596</v>
      </c>
      <c r="B410" s="6" t="s">
        <v>138</v>
      </c>
      <c r="C410" s="133"/>
      <c r="D410" s="60"/>
      <c r="E410" s="156"/>
      <c r="F410" s="107"/>
    </row>
    <row r="411" spans="1:6">
      <c r="A411" s="29"/>
      <c r="B411" s="6" t="s">
        <v>135</v>
      </c>
      <c r="C411" s="133" t="s">
        <v>7</v>
      </c>
      <c r="D411" s="60">
        <v>2597</v>
      </c>
      <c r="E411" s="156"/>
      <c r="F411" s="107"/>
    </row>
    <row r="412" spans="1:6">
      <c r="A412" s="29"/>
      <c r="B412" s="46" t="s">
        <v>513</v>
      </c>
      <c r="C412" s="134"/>
      <c r="D412" s="49"/>
      <c r="E412" s="166"/>
      <c r="F412" s="111"/>
    </row>
    <row r="413" spans="1:6" ht="14.25">
      <c r="A413" s="29"/>
      <c r="B413" s="65"/>
      <c r="C413" s="133"/>
      <c r="D413" s="60"/>
      <c r="E413" s="156"/>
      <c r="F413" s="107"/>
    </row>
    <row r="414" spans="1:6" ht="14.25">
      <c r="A414" s="29"/>
      <c r="B414" s="65" t="s">
        <v>514</v>
      </c>
      <c r="C414" s="133"/>
      <c r="D414" s="60"/>
      <c r="E414" s="156"/>
      <c r="F414" s="107"/>
    </row>
    <row r="415" spans="1:6" ht="19.5" customHeight="1">
      <c r="A415" s="29" t="s">
        <v>519</v>
      </c>
      <c r="B415" s="6" t="s">
        <v>803</v>
      </c>
      <c r="C415" s="133" t="s">
        <v>7</v>
      </c>
      <c r="D415" s="60">
        <v>430</v>
      </c>
      <c r="E415" s="156"/>
      <c r="F415" s="107"/>
    </row>
    <row r="416" spans="1:6">
      <c r="A416" s="29" t="s">
        <v>90</v>
      </c>
      <c r="B416" s="6" t="s">
        <v>802</v>
      </c>
      <c r="C416" s="142" t="s">
        <v>7</v>
      </c>
      <c r="D416" s="60">
        <v>130</v>
      </c>
      <c r="E416" s="156"/>
      <c r="F416" s="107"/>
    </row>
    <row r="417" spans="1:6">
      <c r="A417" s="29"/>
      <c r="B417" s="46" t="s">
        <v>29</v>
      </c>
      <c r="C417" s="134"/>
      <c r="D417" s="49"/>
      <c r="E417" s="166"/>
      <c r="F417" s="111"/>
    </row>
    <row r="418" spans="1:6" ht="12.75" customHeight="1">
      <c r="A418" s="29"/>
      <c r="B418" s="77"/>
      <c r="C418" s="133"/>
      <c r="D418" s="60"/>
      <c r="E418" s="156"/>
      <c r="F418" s="107"/>
    </row>
    <row r="419" spans="1:6" ht="19.5" customHeight="1">
      <c r="A419" s="29" t="s">
        <v>769</v>
      </c>
      <c r="B419" s="65" t="s">
        <v>515</v>
      </c>
      <c r="C419" s="133"/>
      <c r="D419" s="60"/>
      <c r="E419" s="156"/>
      <c r="F419" s="107"/>
    </row>
    <row r="420" spans="1:6">
      <c r="A420" s="29"/>
      <c r="B420" s="6" t="s">
        <v>668</v>
      </c>
      <c r="C420" s="133" t="s">
        <v>24</v>
      </c>
      <c r="D420" s="2">
        <v>2</v>
      </c>
      <c r="E420" s="156"/>
      <c r="F420" s="107"/>
    </row>
    <row r="421" spans="1:6" ht="25.5">
      <c r="A421" s="29"/>
      <c r="B421" s="6" t="s">
        <v>669</v>
      </c>
      <c r="C421" s="133" t="s">
        <v>7</v>
      </c>
      <c r="D421" s="2">
        <v>125</v>
      </c>
      <c r="E421" s="156"/>
      <c r="F421" s="107"/>
    </row>
    <row r="422" spans="1:6">
      <c r="A422" s="29"/>
      <c r="B422" s="6" t="s">
        <v>670</v>
      </c>
      <c r="C422" s="133" t="s">
        <v>7</v>
      </c>
      <c r="D422" s="2">
        <v>125</v>
      </c>
      <c r="E422" s="156"/>
      <c r="F422" s="107"/>
    </row>
    <row r="423" spans="1:6">
      <c r="A423" s="29"/>
      <c r="B423" s="6" t="s">
        <v>760</v>
      </c>
      <c r="C423" s="133" t="s">
        <v>24</v>
      </c>
      <c r="D423" s="2">
        <v>1</v>
      </c>
      <c r="E423" s="156"/>
      <c r="F423" s="107"/>
    </row>
    <row r="424" spans="1:6" ht="25.5">
      <c r="A424" s="29"/>
      <c r="B424" s="6" t="s">
        <v>761</v>
      </c>
      <c r="C424" s="133" t="s">
        <v>7</v>
      </c>
      <c r="D424" s="2">
        <v>320</v>
      </c>
      <c r="E424" s="156"/>
      <c r="F424" s="107"/>
    </row>
    <row r="425" spans="1:6">
      <c r="A425" s="29"/>
      <c r="B425" s="46" t="s">
        <v>516</v>
      </c>
      <c r="C425" s="134"/>
      <c r="D425" s="49"/>
      <c r="E425" s="166"/>
      <c r="F425" s="111"/>
    </row>
    <row r="426" spans="1:6">
      <c r="A426" s="50"/>
      <c r="B426" s="34"/>
      <c r="C426" s="135"/>
      <c r="D426" s="2"/>
      <c r="E426" s="157"/>
      <c r="F426" s="113" t="s">
        <v>90</v>
      </c>
    </row>
    <row r="427" spans="1:6" s="69" customFormat="1" ht="14.25">
      <c r="A427" s="50"/>
      <c r="B427" s="65" t="s">
        <v>517</v>
      </c>
      <c r="C427" s="135"/>
      <c r="D427" s="2"/>
      <c r="E427" s="157"/>
      <c r="F427" s="113"/>
    </row>
    <row r="428" spans="1:6" s="69" customFormat="1">
      <c r="A428" s="50"/>
      <c r="B428" s="78" t="s">
        <v>173</v>
      </c>
      <c r="C428" s="135" t="s">
        <v>24</v>
      </c>
      <c r="D428" s="2">
        <v>1</v>
      </c>
      <c r="E428" s="157"/>
      <c r="F428" s="113"/>
    </row>
    <row r="429" spans="1:6" s="69" customFormat="1">
      <c r="A429" s="50"/>
      <c r="B429" s="46" t="s">
        <v>87</v>
      </c>
      <c r="C429" s="134"/>
      <c r="D429" s="49"/>
      <c r="E429" s="166"/>
      <c r="F429" s="111"/>
    </row>
    <row r="430" spans="1:6" s="69" customFormat="1">
      <c r="A430" s="50"/>
      <c r="B430" s="45"/>
      <c r="C430" s="135"/>
      <c r="D430" s="2"/>
      <c r="E430" s="157"/>
      <c r="F430" s="113"/>
    </row>
    <row r="431" spans="1:6" s="69" customFormat="1" ht="14.25">
      <c r="A431" s="50"/>
      <c r="B431" s="65" t="s">
        <v>518</v>
      </c>
      <c r="C431" s="135"/>
      <c r="D431" s="2"/>
      <c r="E431" s="157"/>
      <c r="F431" s="113"/>
    </row>
    <row r="432" spans="1:6" s="69" customFormat="1" ht="11.25" customHeight="1">
      <c r="A432" s="50"/>
      <c r="B432" s="79"/>
      <c r="C432" s="135"/>
      <c r="D432" s="2"/>
      <c r="E432" s="157"/>
      <c r="F432" s="113"/>
    </row>
    <row r="433" spans="1:7" s="69" customFormat="1" ht="25.5">
      <c r="A433" s="29" t="s">
        <v>698</v>
      </c>
      <c r="B433" s="45" t="s">
        <v>174</v>
      </c>
      <c r="C433" s="135" t="s">
        <v>55</v>
      </c>
      <c r="D433" s="2">
        <v>1</v>
      </c>
      <c r="E433" s="157"/>
      <c r="F433" s="113"/>
    </row>
    <row r="434" spans="1:7" s="69" customFormat="1">
      <c r="A434" s="80" t="s">
        <v>699</v>
      </c>
      <c r="B434" s="81" t="s">
        <v>701</v>
      </c>
      <c r="C434" s="117" t="s">
        <v>55</v>
      </c>
      <c r="D434" s="217">
        <v>1</v>
      </c>
      <c r="E434" s="165"/>
      <c r="F434" s="113"/>
    </row>
    <row r="435" spans="1:7" s="69" customFormat="1">
      <c r="A435" s="153"/>
      <c r="B435" s="81" t="s">
        <v>700</v>
      </c>
      <c r="C435" s="117" t="s">
        <v>55</v>
      </c>
      <c r="D435" s="117">
        <v>1</v>
      </c>
      <c r="E435" s="165"/>
      <c r="F435" s="113"/>
    </row>
    <row r="436" spans="1:7" s="69" customFormat="1">
      <c r="A436" s="50"/>
      <c r="B436" s="46" t="s">
        <v>129</v>
      </c>
      <c r="C436" s="134"/>
      <c r="D436" s="49"/>
      <c r="E436" s="166"/>
      <c r="F436" s="111"/>
    </row>
    <row r="437" spans="1:7" s="69" customFormat="1">
      <c r="A437" s="50"/>
      <c r="B437" s="45"/>
      <c r="C437" s="135"/>
      <c r="D437" s="2"/>
      <c r="E437" s="157"/>
      <c r="F437" s="113"/>
    </row>
    <row r="438" spans="1:7" s="69" customFormat="1" ht="14.25">
      <c r="A438" s="29"/>
      <c r="B438" s="65" t="s">
        <v>763</v>
      </c>
      <c r="C438" s="133"/>
      <c r="D438" s="60"/>
      <c r="E438" s="156"/>
      <c r="F438" s="107"/>
      <c r="G438" s="69">
        <f>39.37-1.5</f>
        <v>37.869999999999997</v>
      </c>
    </row>
    <row r="439" spans="1:7" s="69" customFormat="1">
      <c r="A439" s="29" t="s">
        <v>542</v>
      </c>
      <c r="B439" s="9" t="s">
        <v>541</v>
      </c>
      <c r="C439" s="133" t="s">
        <v>90</v>
      </c>
      <c r="D439" s="60"/>
      <c r="E439" s="156"/>
      <c r="F439" s="107"/>
    </row>
    <row r="440" spans="1:7" ht="25.5">
      <c r="A440" s="29" t="s">
        <v>520</v>
      </c>
      <c r="B440" s="6" t="s">
        <v>523</v>
      </c>
      <c r="C440" s="133" t="s">
        <v>55</v>
      </c>
      <c r="D440" s="60">
        <v>14</v>
      </c>
      <c r="E440" s="156"/>
      <c r="F440" s="107"/>
    </row>
    <row r="441" spans="1:7" ht="25.5">
      <c r="A441" s="29" t="s">
        <v>521</v>
      </c>
      <c r="B441" s="6" t="s">
        <v>175</v>
      </c>
      <c r="C441" s="133" t="s">
        <v>55</v>
      </c>
      <c r="D441" s="60">
        <v>18</v>
      </c>
      <c r="E441" s="156"/>
      <c r="F441" s="107"/>
    </row>
    <row r="442" spans="1:7">
      <c r="A442" s="29" t="s">
        <v>522</v>
      </c>
      <c r="B442" s="6" t="s">
        <v>176</v>
      </c>
      <c r="C442" s="133" t="s">
        <v>55</v>
      </c>
      <c r="D442" s="60">
        <v>33</v>
      </c>
      <c r="E442" s="156"/>
      <c r="F442" s="107"/>
    </row>
    <row r="443" spans="1:7">
      <c r="A443" s="29" t="s">
        <v>524</v>
      </c>
      <c r="B443" s="45" t="s">
        <v>139</v>
      </c>
      <c r="C443" s="133" t="s">
        <v>55</v>
      </c>
      <c r="D443" s="60">
        <v>76</v>
      </c>
      <c r="E443" s="156"/>
      <c r="F443" s="107"/>
    </row>
    <row r="444" spans="1:7">
      <c r="A444" s="29" t="s">
        <v>525</v>
      </c>
      <c r="B444" s="47" t="s">
        <v>539</v>
      </c>
      <c r="C444" s="133"/>
      <c r="D444" s="60"/>
      <c r="E444" s="156"/>
      <c r="F444" s="107"/>
    </row>
    <row r="445" spans="1:7">
      <c r="A445" s="29" t="s">
        <v>527</v>
      </c>
      <c r="B445" s="45" t="s">
        <v>528</v>
      </c>
      <c r="C445" s="133" t="s">
        <v>55</v>
      </c>
      <c r="D445" s="60">
        <v>45</v>
      </c>
      <c r="E445" s="156"/>
      <c r="F445" s="107"/>
    </row>
    <row r="446" spans="1:7">
      <c r="A446" s="29"/>
      <c r="B446" s="6" t="s">
        <v>764</v>
      </c>
      <c r="C446" s="133" t="s">
        <v>55</v>
      </c>
      <c r="D446" s="60" t="s">
        <v>21</v>
      </c>
      <c r="E446" s="159" t="s">
        <v>21</v>
      </c>
      <c r="F446" s="107" t="s">
        <v>21</v>
      </c>
    </row>
    <row r="447" spans="1:7">
      <c r="A447" s="29"/>
      <c r="B447" s="6" t="s">
        <v>765</v>
      </c>
      <c r="C447" s="133" t="s">
        <v>55</v>
      </c>
      <c r="D447" s="60" t="s">
        <v>21</v>
      </c>
      <c r="E447" s="159" t="s">
        <v>21</v>
      </c>
      <c r="F447" s="107" t="s">
        <v>21</v>
      </c>
    </row>
    <row r="448" spans="1:7" hidden="1">
      <c r="A448" s="29"/>
      <c r="B448" s="6"/>
      <c r="C448" s="133" t="s">
        <v>55</v>
      </c>
      <c r="D448" s="60" t="s">
        <v>21</v>
      </c>
      <c r="E448" s="159" t="s">
        <v>21</v>
      </c>
      <c r="F448" s="107" t="s">
        <v>21</v>
      </c>
    </row>
    <row r="449" spans="1:6">
      <c r="A449" s="29" t="s">
        <v>90</v>
      </c>
      <c r="B449" s="45" t="s">
        <v>184</v>
      </c>
      <c r="C449" s="133" t="s">
        <v>55</v>
      </c>
      <c r="D449" s="60" t="s">
        <v>21</v>
      </c>
      <c r="E449" s="159" t="s">
        <v>21</v>
      </c>
      <c r="F449" s="107" t="s">
        <v>21</v>
      </c>
    </row>
    <row r="450" spans="1:6">
      <c r="A450" s="29" t="s">
        <v>529</v>
      </c>
      <c r="B450" s="45" t="s">
        <v>177</v>
      </c>
      <c r="C450" s="133" t="s">
        <v>55</v>
      </c>
      <c r="D450" s="60">
        <v>33</v>
      </c>
      <c r="E450" s="156"/>
      <c r="F450" s="107"/>
    </row>
    <row r="451" spans="1:6">
      <c r="A451" s="29" t="s">
        <v>530</v>
      </c>
      <c r="B451" s="45" t="s">
        <v>178</v>
      </c>
      <c r="C451" s="133" t="s">
        <v>55</v>
      </c>
      <c r="D451" s="60">
        <v>35</v>
      </c>
      <c r="E451" s="156"/>
      <c r="F451" s="107"/>
    </row>
    <row r="452" spans="1:6" ht="25.5">
      <c r="A452" s="29" t="s">
        <v>526</v>
      </c>
      <c r="B452" s="47" t="s">
        <v>538</v>
      </c>
      <c r="C452" s="133"/>
      <c r="D452" s="60"/>
      <c r="E452" s="156"/>
      <c r="F452" s="107"/>
    </row>
    <row r="453" spans="1:6">
      <c r="A453" s="29" t="s">
        <v>532</v>
      </c>
      <c r="B453" s="6" t="s">
        <v>533</v>
      </c>
      <c r="C453" s="133" t="s">
        <v>459</v>
      </c>
      <c r="D453" s="2">
        <v>2</v>
      </c>
      <c r="E453" s="156"/>
      <c r="F453" s="107"/>
    </row>
    <row r="454" spans="1:6">
      <c r="A454" s="29"/>
      <c r="B454" s="6" t="s">
        <v>534</v>
      </c>
      <c r="C454" s="133" t="s">
        <v>55</v>
      </c>
      <c r="D454" s="2">
        <v>64</v>
      </c>
      <c r="E454" s="156"/>
      <c r="F454" s="107"/>
    </row>
    <row r="455" spans="1:6">
      <c r="A455" s="29"/>
      <c r="B455" s="6" t="s">
        <v>535</v>
      </c>
      <c r="C455" s="133" t="s">
        <v>55</v>
      </c>
      <c r="D455" s="60">
        <v>18</v>
      </c>
      <c r="E455" s="156"/>
      <c r="F455" s="107"/>
    </row>
    <row r="456" spans="1:6">
      <c r="A456" s="29"/>
      <c r="B456" s="6" t="s">
        <v>536</v>
      </c>
      <c r="C456" s="133" t="s">
        <v>55</v>
      </c>
      <c r="D456" s="60">
        <v>4</v>
      </c>
      <c r="E456" s="156"/>
      <c r="F456" s="107"/>
    </row>
    <row r="457" spans="1:6" ht="25.5">
      <c r="A457" s="29" t="s">
        <v>531</v>
      </c>
      <c r="B457" s="9" t="s">
        <v>540</v>
      </c>
      <c r="C457" s="133"/>
      <c r="D457" s="60"/>
      <c r="E457" s="156"/>
      <c r="F457" s="107"/>
    </row>
    <row r="458" spans="1:6">
      <c r="A458" s="29" t="s">
        <v>544</v>
      </c>
      <c r="B458" s="6" t="s">
        <v>537</v>
      </c>
      <c r="C458" s="133" t="s">
        <v>55</v>
      </c>
      <c r="D458" s="60">
        <v>1</v>
      </c>
      <c r="E458" s="156"/>
      <c r="F458" s="107"/>
    </row>
    <row r="459" spans="1:6">
      <c r="A459" s="29" t="s">
        <v>548</v>
      </c>
      <c r="B459" s="6" t="s">
        <v>545</v>
      </c>
      <c r="C459" s="133" t="s">
        <v>55</v>
      </c>
      <c r="D459" s="60">
        <v>8</v>
      </c>
      <c r="E459" s="156"/>
      <c r="F459" s="107"/>
    </row>
    <row r="460" spans="1:6">
      <c r="A460" s="29" t="s">
        <v>547</v>
      </c>
      <c r="B460" s="6" t="s">
        <v>546</v>
      </c>
      <c r="C460" s="133" t="s">
        <v>55</v>
      </c>
      <c r="D460" s="60">
        <v>3</v>
      </c>
      <c r="E460" s="156"/>
      <c r="F460" s="107"/>
    </row>
    <row r="461" spans="1:6">
      <c r="A461" s="29" t="s">
        <v>550</v>
      </c>
      <c r="B461" s="76" t="s">
        <v>549</v>
      </c>
      <c r="C461" s="133" t="s">
        <v>55</v>
      </c>
      <c r="D461" s="60">
        <v>1</v>
      </c>
      <c r="E461" s="156"/>
      <c r="F461" s="107"/>
    </row>
    <row r="462" spans="1:6" ht="25.5">
      <c r="A462" s="29" t="s">
        <v>543</v>
      </c>
      <c r="B462" s="45" t="s">
        <v>179</v>
      </c>
      <c r="C462" s="133" t="s">
        <v>55</v>
      </c>
      <c r="D462" s="60">
        <v>4</v>
      </c>
      <c r="E462" s="156"/>
      <c r="F462" s="107"/>
    </row>
    <row r="463" spans="1:6" ht="25.5">
      <c r="A463" s="29" t="s">
        <v>551</v>
      </c>
      <c r="B463" s="45" t="s">
        <v>180</v>
      </c>
      <c r="C463" s="133" t="s">
        <v>55</v>
      </c>
      <c r="D463" s="60">
        <v>4</v>
      </c>
      <c r="E463" s="156"/>
      <c r="F463" s="107"/>
    </row>
    <row r="464" spans="1:6">
      <c r="A464" s="29" t="s">
        <v>552</v>
      </c>
      <c r="B464" s="45" t="s">
        <v>181</v>
      </c>
      <c r="C464" s="133" t="s">
        <v>55</v>
      </c>
      <c r="D464" s="60">
        <v>2</v>
      </c>
      <c r="E464" s="156"/>
      <c r="F464" s="107"/>
    </row>
    <row r="465" spans="1:6">
      <c r="A465" s="29" t="s">
        <v>553</v>
      </c>
      <c r="B465" s="45" t="s">
        <v>554</v>
      </c>
      <c r="C465" s="133"/>
      <c r="D465" s="60"/>
      <c r="E465" s="156"/>
      <c r="F465" s="107"/>
    </row>
    <row r="466" spans="1:6">
      <c r="A466" s="29"/>
      <c r="B466" s="45" t="s">
        <v>555</v>
      </c>
      <c r="C466" s="133" t="s">
        <v>55</v>
      </c>
      <c r="D466" s="60">
        <v>8</v>
      </c>
      <c r="E466" s="156"/>
      <c r="F466" s="107"/>
    </row>
    <row r="467" spans="1:6" ht="25.5">
      <c r="A467" s="29"/>
      <c r="B467" s="45" t="s">
        <v>556</v>
      </c>
      <c r="C467" s="133" t="s">
        <v>55</v>
      </c>
      <c r="D467" s="60">
        <v>1</v>
      </c>
      <c r="E467" s="156"/>
      <c r="F467" s="107"/>
    </row>
    <row r="468" spans="1:6" ht="25.5">
      <c r="A468" s="29"/>
      <c r="B468" s="45" t="s">
        <v>558</v>
      </c>
      <c r="C468" s="133" t="s">
        <v>55</v>
      </c>
      <c r="D468" s="60">
        <v>4</v>
      </c>
      <c r="E468" s="156" t="s">
        <v>21</v>
      </c>
      <c r="F468" s="107" t="s">
        <v>557</v>
      </c>
    </row>
    <row r="469" spans="1:6">
      <c r="A469" s="29" t="s">
        <v>559</v>
      </c>
      <c r="B469" s="45" t="s">
        <v>560</v>
      </c>
      <c r="C469" s="133" t="s">
        <v>55</v>
      </c>
      <c r="D469" s="60">
        <v>8</v>
      </c>
      <c r="E469" s="156"/>
      <c r="F469" s="107"/>
    </row>
    <row r="470" spans="1:6">
      <c r="A470" s="29" t="s">
        <v>90</v>
      </c>
      <c r="B470" s="45" t="s">
        <v>186</v>
      </c>
      <c r="C470" s="133" t="s">
        <v>55</v>
      </c>
      <c r="D470" s="60">
        <v>1</v>
      </c>
      <c r="E470" s="156"/>
      <c r="F470" s="107"/>
    </row>
    <row r="471" spans="1:6">
      <c r="A471" s="29" t="s">
        <v>561</v>
      </c>
      <c r="B471" s="45" t="s">
        <v>562</v>
      </c>
      <c r="C471" s="133" t="s">
        <v>55</v>
      </c>
      <c r="D471" s="60">
        <v>2</v>
      </c>
      <c r="E471" s="156"/>
      <c r="F471" s="107"/>
    </row>
    <row r="472" spans="1:6" ht="25.5">
      <c r="A472" s="29" t="s">
        <v>563</v>
      </c>
      <c r="B472" s="45" t="s">
        <v>564</v>
      </c>
      <c r="C472" s="133" t="s">
        <v>459</v>
      </c>
      <c r="D472" s="60">
        <v>1</v>
      </c>
      <c r="E472" s="156"/>
      <c r="F472" s="107"/>
    </row>
    <row r="473" spans="1:6">
      <c r="A473" s="29" t="s">
        <v>565</v>
      </c>
      <c r="B473" s="45" t="s">
        <v>566</v>
      </c>
      <c r="C473" s="133" t="s">
        <v>459</v>
      </c>
      <c r="D473" s="60">
        <v>1</v>
      </c>
      <c r="E473" s="156"/>
      <c r="F473" s="107"/>
    </row>
    <row r="474" spans="1:6">
      <c r="A474" s="29" t="s">
        <v>567</v>
      </c>
      <c r="B474" s="45" t="s">
        <v>182</v>
      </c>
      <c r="C474" s="133" t="s">
        <v>55</v>
      </c>
      <c r="D474" s="60">
        <v>16</v>
      </c>
      <c r="E474" s="156"/>
      <c r="F474" s="107"/>
    </row>
    <row r="475" spans="1:6">
      <c r="A475" s="29" t="s">
        <v>568</v>
      </c>
      <c r="B475" s="45" t="s">
        <v>185</v>
      </c>
      <c r="C475" s="133" t="s">
        <v>55</v>
      </c>
      <c r="D475" s="60">
        <v>6</v>
      </c>
      <c r="E475" s="156"/>
      <c r="F475" s="107"/>
    </row>
    <row r="476" spans="1:6">
      <c r="A476" s="29" t="s">
        <v>569</v>
      </c>
      <c r="B476" s="45" t="s">
        <v>183</v>
      </c>
      <c r="C476" s="133" t="s">
        <v>55</v>
      </c>
      <c r="D476" s="60">
        <v>8</v>
      </c>
      <c r="E476" s="156"/>
      <c r="F476" s="107"/>
    </row>
    <row r="477" spans="1:6">
      <c r="A477" s="29" t="s">
        <v>570</v>
      </c>
      <c r="B477" s="45" t="s">
        <v>140</v>
      </c>
      <c r="C477" s="133" t="s">
        <v>16</v>
      </c>
      <c r="D477" s="60">
        <v>28.6</v>
      </c>
      <c r="E477" s="156"/>
      <c r="F477" s="107"/>
    </row>
    <row r="478" spans="1:6">
      <c r="A478" s="29" t="s">
        <v>571</v>
      </c>
      <c r="B478" s="45" t="s">
        <v>188</v>
      </c>
      <c r="C478" s="133" t="s">
        <v>55</v>
      </c>
      <c r="D478" s="60">
        <v>2</v>
      </c>
      <c r="E478" s="156"/>
      <c r="F478" s="107"/>
    </row>
    <row r="479" spans="1:6">
      <c r="A479" s="29" t="s">
        <v>572</v>
      </c>
      <c r="B479" s="45" t="s">
        <v>189</v>
      </c>
      <c r="C479" s="133" t="s">
        <v>55</v>
      </c>
      <c r="D479" s="60">
        <v>4</v>
      </c>
      <c r="E479" s="156"/>
      <c r="F479" s="107"/>
    </row>
    <row r="480" spans="1:6">
      <c r="A480" s="29" t="s">
        <v>573</v>
      </c>
      <c r="B480" s="45" t="s">
        <v>777</v>
      </c>
      <c r="C480" s="133" t="s">
        <v>55</v>
      </c>
      <c r="D480" s="60">
        <v>1</v>
      </c>
      <c r="E480" s="156"/>
      <c r="F480" s="107"/>
    </row>
    <row r="481" spans="1:6">
      <c r="A481" s="29" t="s">
        <v>574</v>
      </c>
      <c r="B481" s="45" t="s">
        <v>187</v>
      </c>
      <c r="C481" s="133" t="s">
        <v>55</v>
      </c>
      <c r="D481" s="60">
        <v>5</v>
      </c>
      <c r="E481" s="156"/>
      <c r="F481" s="107"/>
    </row>
    <row r="482" spans="1:6" ht="25.5">
      <c r="A482" s="29" t="s">
        <v>575</v>
      </c>
      <c r="B482" s="45" t="s">
        <v>190</v>
      </c>
      <c r="C482" s="133" t="s">
        <v>55</v>
      </c>
      <c r="D482" s="60">
        <v>2</v>
      </c>
      <c r="E482" s="156"/>
      <c r="F482" s="107"/>
    </row>
    <row r="483" spans="1:6" hidden="1">
      <c r="A483" s="29"/>
      <c r="B483" s="6"/>
      <c r="C483" s="133" t="s">
        <v>55</v>
      </c>
      <c r="D483" s="60"/>
      <c r="E483" s="156"/>
      <c r="F483" s="107" t="s">
        <v>21</v>
      </c>
    </row>
    <row r="484" spans="1:6">
      <c r="A484" s="29"/>
      <c r="B484" s="6"/>
      <c r="C484" s="133"/>
      <c r="D484" s="60"/>
      <c r="E484" s="156"/>
      <c r="F484" s="107"/>
    </row>
    <row r="485" spans="1:6">
      <c r="A485" s="29"/>
      <c r="B485" s="46" t="s">
        <v>576</v>
      </c>
      <c r="C485" s="134"/>
      <c r="D485" s="49"/>
      <c r="E485" s="166"/>
      <c r="F485" s="125"/>
    </row>
    <row r="486" spans="1:6">
      <c r="A486" s="29"/>
      <c r="B486" s="34"/>
      <c r="C486" s="135"/>
      <c r="D486" s="2"/>
      <c r="E486" s="157"/>
      <c r="F486" s="126"/>
    </row>
    <row r="487" spans="1:6" ht="14.25">
      <c r="A487" s="29"/>
      <c r="B487" s="65" t="s">
        <v>578</v>
      </c>
      <c r="C487" s="133"/>
      <c r="D487" s="60"/>
      <c r="E487" s="156"/>
      <c r="F487" s="107"/>
    </row>
    <row r="488" spans="1:6" ht="9" customHeight="1">
      <c r="A488" s="50"/>
      <c r="B488" s="11"/>
      <c r="C488" s="135"/>
      <c r="D488" s="2"/>
      <c r="E488" s="157"/>
      <c r="F488" s="126"/>
    </row>
    <row r="489" spans="1:6" s="58" customFormat="1">
      <c r="A489" s="50"/>
      <c r="B489" s="12" t="s">
        <v>577</v>
      </c>
      <c r="C489" s="135" t="s">
        <v>459</v>
      </c>
      <c r="D489" s="2">
        <v>1</v>
      </c>
      <c r="E489" s="157"/>
      <c r="F489" s="126"/>
    </row>
    <row r="490" spans="1:6">
      <c r="A490" s="29"/>
      <c r="B490" s="46" t="s">
        <v>88</v>
      </c>
      <c r="C490" s="134"/>
      <c r="D490" s="49"/>
      <c r="E490" s="166"/>
      <c r="F490" s="125"/>
    </row>
    <row r="491" spans="1:6" ht="14.25">
      <c r="A491" s="29"/>
      <c r="B491" s="65" t="s">
        <v>795</v>
      </c>
      <c r="C491" s="133"/>
      <c r="D491" s="60"/>
      <c r="E491" s="156"/>
      <c r="F491" s="107"/>
    </row>
    <row r="492" spans="1:6" s="58" customFormat="1" ht="13.5" customHeight="1">
      <c r="A492" s="29"/>
      <c r="B492" s="35"/>
      <c r="C492" s="143"/>
      <c r="D492" s="82"/>
      <c r="E492" s="160"/>
      <c r="F492" s="128"/>
    </row>
    <row r="493" spans="1:6" s="58" customFormat="1" ht="13.5" customHeight="1">
      <c r="A493" s="29"/>
      <c r="B493" s="12" t="s">
        <v>796</v>
      </c>
      <c r="C493" s="143" t="s">
        <v>459</v>
      </c>
      <c r="D493" s="82">
        <v>1</v>
      </c>
      <c r="E493" s="160"/>
      <c r="F493" s="128"/>
    </row>
    <row r="494" spans="1:6" s="58" customFormat="1" ht="13.5" customHeight="1">
      <c r="A494" s="29"/>
      <c r="B494" s="35"/>
      <c r="C494" s="143"/>
      <c r="D494" s="82"/>
      <c r="E494" s="160"/>
      <c r="F494" s="128"/>
    </row>
    <row r="495" spans="1:6" ht="28.5">
      <c r="A495" s="29"/>
      <c r="B495" s="65" t="s">
        <v>797</v>
      </c>
      <c r="C495" s="133"/>
      <c r="D495" s="60"/>
      <c r="E495" s="156"/>
      <c r="F495" s="107"/>
    </row>
    <row r="496" spans="1:6">
      <c r="A496" s="29"/>
      <c r="B496" s="6"/>
      <c r="C496" s="135"/>
      <c r="D496" s="2"/>
      <c r="E496" s="157"/>
      <c r="F496" s="126"/>
    </row>
    <row r="497" spans="1:7" ht="24" customHeight="1">
      <c r="A497" s="29"/>
      <c r="B497" s="65" t="s">
        <v>794</v>
      </c>
      <c r="C497" s="133"/>
      <c r="D497" s="60"/>
      <c r="E497" s="156"/>
      <c r="F497" s="107"/>
    </row>
    <row r="498" spans="1:7" ht="14.25">
      <c r="A498" s="29"/>
      <c r="B498" s="65"/>
      <c r="C498" s="133"/>
      <c r="D498" s="60"/>
      <c r="E498" s="156"/>
      <c r="F498" s="107"/>
    </row>
    <row r="499" spans="1:7" ht="25.5">
      <c r="A499" s="29" t="s">
        <v>767</v>
      </c>
      <c r="B499" s="6" t="s">
        <v>612</v>
      </c>
      <c r="C499" s="133" t="s">
        <v>24</v>
      </c>
      <c r="D499" s="60">
        <v>1</v>
      </c>
      <c r="E499" s="156"/>
      <c r="F499" s="107"/>
    </row>
    <row r="500" spans="1:7">
      <c r="A500" s="50"/>
      <c r="B500" s="45" t="s">
        <v>611</v>
      </c>
      <c r="C500" s="135" t="s">
        <v>24</v>
      </c>
      <c r="D500" s="2">
        <v>1</v>
      </c>
      <c r="E500" s="157"/>
      <c r="F500" s="126"/>
    </row>
    <row r="501" spans="1:7">
      <c r="A501" s="29"/>
      <c r="B501" s="46" t="s">
        <v>89</v>
      </c>
      <c r="C501" s="134"/>
      <c r="D501" s="49" t="s">
        <v>90</v>
      </c>
      <c r="E501" s="166"/>
      <c r="F501" s="111"/>
      <c r="G501" s="67"/>
    </row>
    <row r="502" spans="1:7" s="58" customFormat="1">
      <c r="A502" s="29"/>
      <c r="B502" s="83" t="s">
        <v>30</v>
      </c>
      <c r="C502" s="134"/>
      <c r="D502" s="49"/>
      <c r="E502" s="166"/>
      <c r="F502" s="125"/>
    </row>
    <row r="503" spans="1:7" ht="16.5" customHeight="1">
      <c r="A503" s="50"/>
      <c r="B503" s="9"/>
      <c r="C503" s="135"/>
      <c r="D503" s="2"/>
      <c r="E503" s="157"/>
      <c r="F503" s="126"/>
    </row>
    <row r="504" spans="1:7" s="58" customFormat="1" ht="13.5" thickBot="1">
      <c r="A504" s="84"/>
      <c r="B504" s="85" t="s">
        <v>91</v>
      </c>
      <c r="C504" s="144"/>
      <c r="D504" s="86"/>
      <c r="E504" s="173"/>
      <c r="F504" s="129"/>
    </row>
    <row r="505" spans="1:7" ht="16.5" customHeight="1" thickBot="1">
      <c r="A505" s="87"/>
      <c r="B505" s="88"/>
      <c r="C505" s="118"/>
      <c r="D505" s="89"/>
      <c r="E505" s="118"/>
    </row>
    <row r="506" spans="1:7" ht="46.5" customHeight="1" thickBot="1">
      <c r="A506" s="154"/>
      <c r="B506" s="226" t="s">
        <v>92</v>
      </c>
      <c r="C506" s="227"/>
      <c r="D506" s="227"/>
      <c r="E506" s="227"/>
      <c r="F506" s="174"/>
    </row>
    <row r="507" spans="1:7" ht="13.5" thickBot="1"/>
    <row r="508" spans="1:7">
      <c r="A508" s="92" t="s">
        <v>93</v>
      </c>
      <c r="B508" s="93" t="s">
        <v>94</v>
      </c>
      <c r="C508" s="145"/>
      <c r="D508" s="94"/>
      <c r="E508" s="120" t="s">
        <v>95</v>
      </c>
      <c r="F508" s="175"/>
    </row>
    <row r="509" spans="1:7" ht="13.5" thickBot="1">
      <c r="A509" s="95"/>
      <c r="B509" s="96"/>
      <c r="C509" s="146"/>
      <c r="D509" s="97"/>
      <c r="E509" s="121"/>
      <c r="F509" s="176"/>
    </row>
    <row r="510" spans="1:7">
      <c r="A510" s="98" t="s">
        <v>96</v>
      </c>
      <c r="B510" s="88" t="s">
        <v>97</v>
      </c>
      <c r="C510" s="118"/>
      <c r="D510" s="89"/>
      <c r="E510" s="122"/>
    </row>
    <row r="511" spans="1:7">
      <c r="A511" s="98"/>
      <c r="B511" s="88"/>
      <c r="C511" s="118"/>
      <c r="D511" s="89"/>
      <c r="E511" s="122"/>
    </row>
    <row r="512" spans="1:7">
      <c r="A512" s="98" t="s">
        <v>98</v>
      </c>
      <c r="B512" s="88" t="s">
        <v>99</v>
      </c>
      <c r="C512" s="118"/>
      <c r="D512" s="89"/>
      <c r="E512" s="122"/>
    </row>
    <row r="513" spans="1:6">
      <c r="A513" s="98"/>
      <c r="B513" s="88"/>
      <c r="C513" s="118"/>
      <c r="D513" s="89"/>
      <c r="E513" s="122"/>
    </row>
    <row r="514" spans="1:6">
      <c r="A514" s="98" t="s">
        <v>100</v>
      </c>
      <c r="B514" s="88" t="s">
        <v>581</v>
      </c>
      <c r="C514" s="118"/>
      <c r="D514" s="89"/>
      <c r="E514" s="122"/>
    </row>
    <row r="515" spans="1:6">
      <c r="A515" s="98"/>
      <c r="B515" s="88"/>
      <c r="C515" s="118"/>
      <c r="D515" s="89"/>
      <c r="E515" s="122"/>
    </row>
    <row r="516" spans="1:6">
      <c r="A516" s="98" t="s">
        <v>101</v>
      </c>
      <c r="B516" s="88" t="s">
        <v>582</v>
      </c>
      <c r="C516" s="118"/>
      <c r="D516" s="89"/>
      <c r="E516" s="122"/>
    </row>
    <row r="517" spans="1:6">
      <c r="A517" s="98"/>
      <c r="B517" s="88"/>
      <c r="C517" s="118"/>
      <c r="D517" s="89"/>
      <c r="E517" s="122"/>
    </row>
    <row r="518" spans="1:6">
      <c r="A518" s="98" t="s">
        <v>102</v>
      </c>
      <c r="B518" s="88" t="s">
        <v>103</v>
      </c>
      <c r="C518" s="118"/>
      <c r="D518" s="89"/>
      <c r="E518" s="122"/>
    </row>
    <row r="519" spans="1:6">
      <c r="A519" s="98"/>
      <c r="B519" s="88"/>
      <c r="C519" s="118"/>
      <c r="D519" s="89"/>
      <c r="E519" s="122"/>
    </row>
    <row r="520" spans="1:6">
      <c r="A520" s="98" t="s">
        <v>104</v>
      </c>
      <c r="B520" s="88" t="s">
        <v>105</v>
      </c>
      <c r="C520" s="118"/>
      <c r="D520" s="89"/>
      <c r="E520" s="122"/>
    </row>
    <row r="521" spans="1:6">
      <c r="A521" s="98"/>
      <c r="B521" s="88"/>
      <c r="C521" s="118"/>
      <c r="D521" s="89"/>
      <c r="E521" s="122"/>
    </row>
    <row r="522" spans="1:6" ht="38.25">
      <c r="A522" s="99" t="s">
        <v>106</v>
      </c>
      <c r="B522" s="100" t="s">
        <v>594</v>
      </c>
      <c r="C522" s="147"/>
      <c r="D522" s="101"/>
      <c r="E522" s="123"/>
      <c r="F522" s="149"/>
    </row>
    <row r="523" spans="1:6" s="58" customFormat="1">
      <c r="A523" s="99"/>
      <c r="B523" s="100"/>
      <c r="C523" s="147"/>
      <c r="D523" s="101"/>
      <c r="E523" s="123"/>
      <c r="F523" s="149"/>
    </row>
    <row r="524" spans="1:6" s="58" customFormat="1">
      <c r="A524" s="99" t="s">
        <v>107</v>
      </c>
      <c r="B524" s="88" t="s">
        <v>593</v>
      </c>
      <c r="C524" s="147"/>
      <c r="D524" s="101"/>
      <c r="E524" s="123"/>
      <c r="F524" s="149"/>
    </row>
    <row r="525" spans="1:6" s="58" customFormat="1">
      <c r="A525" s="98"/>
      <c r="B525" s="100" t="s">
        <v>90</v>
      </c>
      <c r="C525" s="118"/>
      <c r="D525" s="89"/>
      <c r="E525" s="122"/>
      <c r="F525" s="114"/>
    </row>
    <row r="526" spans="1:6">
      <c r="A526" s="98" t="s">
        <v>108</v>
      </c>
      <c r="B526" s="88" t="s">
        <v>592</v>
      </c>
      <c r="C526" s="118"/>
      <c r="D526" s="89"/>
      <c r="E526" s="122"/>
    </row>
    <row r="527" spans="1:6">
      <c r="A527" s="98"/>
      <c r="B527" s="88"/>
      <c r="C527" s="118"/>
      <c r="D527" s="89"/>
      <c r="E527" s="122"/>
    </row>
    <row r="528" spans="1:6">
      <c r="A528" s="98" t="s">
        <v>109</v>
      </c>
      <c r="B528" s="100" t="s">
        <v>591</v>
      </c>
      <c r="C528" s="118"/>
      <c r="D528" s="89"/>
      <c r="E528" s="122"/>
    </row>
    <row r="529" spans="1:6">
      <c r="A529" s="98"/>
      <c r="B529" s="88"/>
      <c r="C529" s="118"/>
      <c r="D529" s="89"/>
      <c r="E529" s="122"/>
    </row>
    <row r="530" spans="1:6">
      <c r="A530" s="99" t="s">
        <v>110</v>
      </c>
      <c r="B530" s="88" t="s">
        <v>590</v>
      </c>
      <c r="C530" s="147"/>
      <c r="D530" s="101"/>
      <c r="E530" s="123"/>
      <c r="F530" s="149"/>
    </row>
    <row r="531" spans="1:6" s="58" customFormat="1">
      <c r="A531" s="98" t="s">
        <v>90</v>
      </c>
      <c r="B531" s="88"/>
      <c r="C531" s="118"/>
      <c r="D531" s="89"/>
      <c r="E531" s="122"/>
      <c r="F531" s="114"/>
    </row>
    <row r="532" spans="1:6">
      <c r="A532" s="98" t="s">
        <v>111</v>
      </c>
      <c r="B532" s="88" t="s">
        <v>589</v>
      </c>
      <c r="C532" s="118"/>
      <c r="D532" s="89"/>
      <c r="E532" s="122"/>
    </row>
    <row r="533" spans="1:6">
      <c r="A533" s="98"/>
      <c r="B533" s="88"/>
      <c r="C533" s="118"/>
      <c r="D533" s="89"/>
      <c r="E533" s="122"/>
    </row>
    <row r="534" spans="1:6">
      <c r="A534" s="98" t="s">
        <v>112</v>
      </c>
      <c r="B534" s="100" t="s">
        <v>583</v>
      </c>
      <c r="C534" s="118"/>
      <c r="D534" s="89"/>
      <c r="E534" s="122"/>
    </row>
    <row r="535" spans="1:6">
      <c r="A535" s="98"/>
      <c r="B535" s="88"/>
      <c r="C535" s="118"/>
      <c r="D535" s="89"/>
      <c r="E535" s="122"/>
    </row>
    <row r="536" spans="1:6">
      <c r="A536" s="99" t="s">
        <v>113</v>
      </c>
      <c r="B536" s="57" t="s">
        <v>584</v>
      </c>
      <c r="C536" s="147"/>
      <c r="D536" s="101"/>
      <c r="E536" s="123"/>
      <c r="F536" s="149"/>
    </row>
    <row r="537" spans="1:6" s="58" customFormat="1">
      <c r="A537" s="98"/>
      <c r="B537" s="102"/>
      <c r="C537" s="118"/>
      <c r="D537" s="89"/>
      <c r="E537" s="122"/>
      <c r="F537" s="114"/>
    </row>
    <row r="538" spans="1:6">
      <c r="A538" s="99" t="s">
        <v>114</v>
      </c>
      <c r="B538" s="88" t="s">
        <v>588</v>
      </c>
      <c r="C538" s="147"/>
      <c r="D538" s="101"/>
      <c r="E538" s="123"/>
      <c r="F538" s="149"/>
    </row>
    <row r="539" spans="1:6" s="58" customFormat="1">
      <c r="A539" s="98"/>
      <c r="B539" s="102"/>
      <c r="C539" s="118"/>
      <c r="D539" s="89"/>
      <c r="E539" s="122"/>
      <c r="F539" s="114"/>
    </row>
    <row r="540" spans="1:6">
      <c r="A540" s="98" t="s">
        <v>115</v>
      </c>
      <c r="B540" s="88" t="s">
        <v>587</v>
      </c>
      <c r="C540" s="118"/>
      <c r="D540" s="89"/>
      <c r="E540" s="122"/>
    </row>
    <row r="541" spans="1:6">
      <c r="A541" s="98"/>
      <c r="C541" s="118"/>
      <c r="D541" s="89"/>
      <c r="E541" s="122"/>
    </row>
    <row r="542" spans="1:6">
      <c r="A542" s="98" t="s">
        <v>116</v>
      </c>
      <c r="B542" s="88" t="s">
        <v>585</v>
      </c>
      <c r="C542" s="118"/>
      <c r="D542" s="89"/>
      <c r="E542" s="122"/>
    </row>
    <row r="543" spans="1:6">
      <c r="A543" s="98"/>
      <c r="C543" s="118"/>
      <c r="D543" s="89"/>
      <c r="E543" s="122"/>
    </row>
    <row r="544" spans="1:6">
      <c r="A544" s="98" t="s">
        <v>117</v>
      </c>
      <c r="B544" s="88" t="s">
        <v>791</v>
      </c>
      <c r="C544" s="118"/>
      <c r="D544" s="89"/>
      <c r="E544" s="122"/>
    </row>
    <row r="545" spans="1:6">
      <c r="A545" s="98"/>
      <c r="B545" s="88"/>
      <c r="C545" s="118"/>
      <c r="D545" s="89"/>
      <c r="E545" s="122"/>
    </row>
    <row r="546" spans="1:6">
      <c r="A546" s="98" t="s">
        <v>118</v>
      </c>
      <c r="B546" s="88" t="s">
        <v>792</v>
      </c>
      <c r="C546" s="118"/>
      <c r="D546" s="89"/>
      <c r="E546" s="122"/>
    </row>
    <row r="547" spans="1:6" ht="13.5" customHeight="1">
      <c r="A547" s="98"/>
      <c r="B547" s="88"/>
      <c r="C547" s="118"/>
      <c r="D547" s="89"/>
      <c r="E547" s="122"/>
    </row>
    <row r="548" spans="1:6">
      <c r="A548" s="98" t="s">
        <v>793</v>
      </c>
      <c r="B548" s="88" t="s">
        <v>586</v>
      </c>
      <c r="C548" s="118"/>
      <c r="D548" s="89"/>
      <c r="E548" s="122"/>
    </row>
    <row r="549" spans="1:6" ht="15" customHeight="1" thickBot="1">
      <c r="A549" s="98" t="s">
        <v>90</v>
      </c>
      <c r="B549" s="88" t="s">
        <v>90</v>
      </c>
      <c r="C549" s="118"/>
      <c r="D549" s="89"/>
      <c r="E549" s="122"/>
    </row>
    <row r="550" spans="1:6" ht="13.5" thickBot="1">
      <c r="A550" s="155"/>
      <c r="B550" s="103" t="s">
        <v>119</v>
      </c>
      <c r="C550" s="148" t="s">
        <v>120</v>
      </c>
      <c r="D550" s="104"/>
      <c r="E550" s="124"/>
      <c r="F550" s="177"/>
    </row>
    <row r="551" spans="1:6" ht="23.25" customHeight="1" thickBot="1">
      <c r="A551" s="98"/>
      <c r="B551" s="88" t="s">
        <v>90</v>
      </c>
      <c r="C551" s="118"/>
      <c r="D551" s="89"/>
      <c r="E551" s="122"/>
    </row>
    <row r="552" spans="1:6" ht="21" customHeight="1" thickBot="1">
      <c r="A552" s="155"/>
      <c r="B552" s="103" t="s">
        <v>121</v>
      </c>
      <c r="C552" s="148" t="s">
        <v>120</v>
      </c>
      <c r="D552" s="104"/>
      <c r="E552" s="124"/>
      <c r="F552" s="177"/>
    </row>
    <row r="553" spans="1:6" s="90" customFormat="1" ht="63" customHeight="1">
      <c r="A553" s="218" t="s">
        <v>790</v>
      </c>
      <c r="B553" s="218"/>
      <c r="C553" s="218"/>
      <c r="D553" s="218"/>
      <c r="E553" s="218"/>
      <c r="F553" s="218"/>
    </row>
    <row r="554" spans="1:6" ht="39.950000000000003" customHeight="1"/>
  </sheetData>
  <customSheetViews>
    <customSheetView guid="{CDF92ED6-EDFB-4BB0-ACE7-81B895B8669C}" scale="84" showPageBreaks="1" printArea="1" hiddenRows="1" view="pageLayout" topLeftCell="A533">
      <selection activeCell="D495" sqref="D495"/>
      <pageMargins left="0.39370078740157483" right="0.31496062992125984" top="0.74803149606299213" bottom="0.74803149606299213" header="0.31496062992125984" footer="0.31496062992125984"/>
      <pageSetup paperSize="9" orientation="portrait" horizontalDpi="4294967295" verticalDpi="4294967295" r:id="rId1"/>
      <headerFooter alignWithMargins="0">
        <oddHeader>&amp;CPage &amp;P&amp;RCDE Bloc Technique Bissau - 2021</oddHeader>
        <oddFooter>&amp;CPage &amp;P</oddFooter>
      </headerFooter>
    </customSheetView>
    <customSheetView guid="{437051D5-7A3D-4C86-A548-5BF5EE6C989B}" scale="220" showPageBreaks="1" printArea="1" hiddenRows="1" view="pageLayout" topLeftCell="A213">
      <selection activeCell="B222" sqref="B222"/>
      <rowBreaks count="900" manualBreakCount="900">
        <brk id="66" max="5" man="1"/>
        <brk id="125" max="5" man="1"/>
        <brk id="175" max="5" man="1"/>
        <brk id="227" max="5" man="1"/>
        <brk id="272" max="5" man="1"/>
        <brk id="319" max="5" man="1"/>
        <brk id="365" max="5" man="1"/>
        <brk id="420" max="5" man="1"/>
        <brk id="482" max="5" man="1"/>
        <brk id="534" max="16383" man="1"/>
        <brk id="607" max="16383" man="1"/>
        <brk id="680" max="16383" man="1"/>
        <brk id="753" max="16383" man="1"/>
        <brk id="826" max="16383" man="1"/>
        <brk id="899" max="16383" man="1"/>
        <brk id="972" max="16383" man="1"/>
        <brk id="1045" max="16383" man="1"/>
        <brk id="1118" max="16383" man="1"/>
        <brk id="1191" max="16383" man="1"/>
        <brk id="1264" max="16383" man="1"/>
        <brk id="1337" max="16383" man="1"/>
        <brk id="1410" max="16383" man="1"/>
        <brk id="1483" max="16383" man="1"/>
        <brk id="1556" max="16383" man="1"/>
        <brk id="1629" max="16383" man="1"/>
        <brk id="1702" max="16383" man="1"/>
        <brk id="1775" max="16383" man="1"/>
        <brk id="1848" max="16383" man="1"/>
        <brk id="1921" max="16383" man="1"/>
        <brk id="1994" max="16383" man="1"/>
        <brk id="2067" max="16383" man="1"/>
        <brk id="2140" max="16383" man="1"/>
        <brk id="2213" max="16383" man="1"/>
        <brk id="2286" max="16383" man="1"/>
        <brk id="2359" max="16383" man="1"/>
        <brk id="2432" max="16383" man="1"/>
        <brk id="2505" max="16383" man="1"/>
        <brk id="2578" max="16383" man="1"/>
        <brk id="2651" max="16383" man="1"/>
        <brk id="2724" max="16383" man="1"/>
        <brk id="2797" max="16383" man="1"/>
        <brk id="2870" max="16383" man="1"/>
        <brk id="2943" max="16383" man="1"/>
        <brk id="3016" max="16383" man="1"/>
        <brk id="3089" max="16383" man="1"/>
        <brk id="3162" max="16383" man="1"/>
        <brk id="3235" max="16383" man="1"/>
        <brk id="3308" max="16383" man="1"/>
        <brk id="3381" max="16383" man="1"/>
        <brk id="3454" max="16383" man="1"/>
        <brk id="3527" max="16383" man="1"/>
        <brk id="3600" max="16383" man="1"/>
        <brk id="3673" max="16383" man="1"/>
        <brk id="3746" max="16383" man="1"/>
        <brk id="3819" max="16383" man="1"/>
        <brk id="3892" max="16383" man="1"/>
        <brk id="3965" max="16383" man="1"/>
        <brk id="4038" max="16383" man="1"/>
        <brk id="4111" max="16383" man="1"/>
        <brk id="4184" max="16383" man="1"/>
        <brk id="4257" max="16383" man="1"/>
        <brk id="4330" max="16383" man="1"/>
        <brk id="4403" max="16383" man="1"/>
        <brk id="4476" max="16383" man="1"/>
        <brk id="4549" max="16383" man="1"/>
        <brk id="4622" max="16383" man="1"/>
        <brk id="4695" max="16383" man="1"/>
        <brk id="4768" max="16383" man="1"/>
        <brk id="4841" max="16383" man="1"/>
        <brk id="4914" max="16383" man="1"/>
        <brk id="4987" max="16383" man="1"/>
        <brk id="5060" max="16383" man="1"/>
        <brk id="5133" max="16383" man="1"/>
        <brk id="5206" max="16383" man="1"/>
        <brk id="5279" max="16383" man="1"/>
        <brk id="5352" max="16383" man="1"/>
        <brk id="5425" max="16383" man="1"/>
        <brk id="5498" max="16383" man="1"/>
        <brk id="5571" max="16383" man="1"/>
        <brk id="5644" max="16383" man="1"/>
        <brk id="5717" max="16383" man="1"/>
        <brk id="5790" max="16383" man="1"/>
        <brk id="5863" max="16383" man="1"/>
        <brk id="5936" max="16383" man="1"/>
        <brk id="6009" max="16383" man="1"/>
        <brk id="6082" max="16383" man="1"/>
        <brk id="6155" max="16383" man="1"/>
        <brk id="6228" max="16383" man="1"/>
        <brk id="6301" max="16383" man="1"/>
        <brk id="6374" max="16383" man="1"/>
        <brk id="6447" max="16383" man="1"/>
        <brk id="6520" max="16383" man="1"/>
        <brk id="6593" max="16383" man="1"/>
        <brk id="6666" max="16383" man="1"/>
        <brk id="6739" max="16383" man="1"/>
        <brk id="6812" max="16383" man="1"/>
        <brk id="6885" max="16383" man="1"/>
        <brk id="6958" max="16383" man="1"/>
        <brk id="7031" max="16383" man="1"/>
        <brk id="7104" max="16383" man="1"/>
        <brk id="7177" max="16383" man="1"/>
        <brk id="7250" max="16383" man="1"/>
        <brk id="7323" max="16383" man="1"/>
        <brk id="7396" max="16383" man="1"/>
        <brk id="7469" max="16383" man="1"/>
        <brk id="7542" max="16383" man="1"/>
        <brk id="7615" max="16383" man="1"/>
        <brk id="7688" max="16383" man="1"/>
        <brk id="7761" max="16383" man="1"/>
        <brk id="7834" max="16383" man="1"/>
        <brk id="7907" max="16383" man="1"/>
        <brk id="7980" max="16383" man="1"/>
        <brk id="8053" max="16383" man="1"/>
        <brk id="8126" max="16383" man="1"/>
        <brk id="8199" max="16383" man="1"/>
        <brk id="8272" max="16383" man="1"/>
        <brk id="8345" max="16383" man="1"/>
        <brk id="8418" max="16383" man="1"/>
        <brk id="8491" max="16383" man="1"/>
        <brk id="8564" max="16383" man="1"/>
        <brk id="8637" max="16383" man="1"/>
        <brk id="8710" max="16383" man="1"/>
        <brk id="8783" max="16383" man="1"/>
        <brk id="8856" max="16383" man="1"/>
        <brk id="8929" max="16383" man="1"/>
        <brk id="9002" max="16383" man="1"/>
        <brk id="9075" max="16383" man="1"/>
        <brk id="9148" max="16383" man="1"/>
        <brk id="9221" max="16383" man="1"/>
        <brk id="9294" max="16383" man="1"/>
        <brk id="9367" max="16383" man="1"/>
        <brk id="9440" max="16383" man="1"/>
        <brk id="9513" max="16383" man="1"/>
        <brk id="9586" max="16383" man="1"/>
        <brk id="9659" max="16383" man="1"/>
        <brk id="9732" max="16383" man="1"/>
        <brk id="9805" max="16383" man="1"/>
        <brk id="9878" max="16383" man="1"/>
        <brk id="9951" max="16383" man="1"/>
        <brk id="10024" max="16383" man="1"/>
        <brk id="10097" max="16383" man="1"/>
        <brk id="10170" max="16383" man="1"/>
        <brk id="10243" max="16383" man="1"/>
        <brk id="10316" max="16383" man="1"/>
        <brk id="10389" max="16383" man="1"/>
        <brk id="10462" max="16383" man="1"/>
        <brk id="10535" max="16383" man="1"/>
        <brk id="10608" max="16383" man="1"/>
        <brk id="10681" max="16383" man="1"/>
        <brk id="10754" max="16383" man="1"/>
        <brk id="10827" max="16383" man="1"/>
        <brk id="10900" max="16383" man="1"/>
        <brk id="10973" max="16383" man="1"/>
        <brk id="11046" max="16383" man="1"/>
        <brk id="11119" max="16383" man="1"/>
        <brk id="11192" max="16383" man="1"/>
        <brk id="11265" max="16383" man="1"/>
        <brk id="11338" max="16383" man="1"/>
        <brk id="11411" max="16383" man="1"/>
        <brk id="11484" max="16383" man="1"/>
        <brk id="11557" max="16383" man="1"/>
        <brk id="11630" max="16383" man="1"/>
        <brk id="11703" max="16383" man="1"/>
        <brk id="11776" max="16383" man="1"/>
        <brk id="11849" max="16383" man="1"/>
        <brk id="11922" max="16383" man="1"/>
        <brk id="11995" max="16383" man="1"/>
        <brk id="12068" max="16383" man="1"/>
        <brk id="12141" max="16383" man="1"/>
        <brk id="12214" max="16383" man="1"/>
        <brk id="12287" max="16383" man="1"/>
        <brk id="12360" max="16383" man="1"/>
        <brk id="12433" max="16383" man="1"/>
        <brk id="12506" max="16383" man="1"/>
        <brk id="12579" max="16383" man="1"/>
        <brk id="12652" max="16383" man="1"/>
        <brk id="12725" max="16383" man="1"/>
        <brk id="12798" max="16383" man="1"/>
        <brk id="12871" max="16383" man="1"/>
        <brk id="12944" max="16383" man="1"/>
        <brk id="13017" max="16383" man="1"/>
        <brk id="13090" max="16383" man="1"/>
        <brk id="13163" max="16383" man="1"/>
        <brk id="13236" max="16383" man="1"/>
        <brk id="13309" max="16383" man="1"/>
        <brk id="13382" max="16383" man="1"/>
        <brk id="13455" max="16383" man="1"/>
        <brk id="13528" max="16383" man="1"/>
        <brk id="13601" max="16383" man="1"/>
        <brk id="13674" max="16383" man="1"/>
        <brk id="13747" max="16383" man="1"/>
        <brk id="13820" max="16383" man="1"/>
        <brk id="13893" max="16383" man="1"/>
        <brk id="13966" max="16383" man="1"/>
        <brk id="14039" max="16383" man="1"/>
        <brk id="14112" max="16383" man="1"/>
        <brk id="14185" max="16383" man="1"/>
        <brk id="14258" max="16383" man="1"/>
        <brk id="14331" max="16383" man="1"/>
        <brk id="14404" max="16383" man="1"/>
        <brk id="14477" max="16383" man="1"/>
        <brk id="14550" max="16383" man="1"/>
        <brk id="14623" max="16383" man="1"/>
        <brk id="14696" max="16383" man="1"/>
        <brk id="14769" max="16383" man="1"/>
        <brk id="14842" max="16383" man="1"/>
        <brk id="14915" max="16383" man="1"/>
        <brk id="14988" max="16383" man="1"/>
        <brk id="15061" max="16383" man="1"/>
        <brk id="15134" max="16383" man="1"/>
        <brk id="15207" max="16383" man="1"/>
        <brk id="15280" max="16383" man="1"/>
        <brk id="15353" max="16383" man="1"/>
        <brk id="15426" max="16383" man="1"/>
        <brk id="15499" max="16383" man="1"/>
        <brk id="15572" max="16383" man="1"/>
        <brk id="15645" max="16383" man="1"/>
        <brk id="15718" max="16383" man="1"/>
        <brk id="15791" max="16383" man="1"/>
        <brk id="15864" max="16383" man="1"/>
        <brk id="15937" max="16383" man="1"/>
        <brk id="16010" max="16383" man="1"/>
        <brk id="16083" max="16383" man="1"/>
        <brk id="16156" max="16383" man="1"/>
        <brk id="16229" max="16383" man="1"/>
        <brk id="16302" max="16383" man="1"/>
        <brk id="16375" max="16383" man="1"/>
        <brk id="16448" max="16383" man="1"/>
        <brk id="16521" max="16383" man="1"/>
        <brk id="16594" max="16383" man="1"/>
        <brk id="16667" max="16383" man="1"/>
        <brk id="16740" max="16383" man="1"/>
        <brk id="16813" max="16383" man="1"/>
        <brk id="16886" max="16383" man="1"/>
        <brk id="16959" max="16383" man="1"/>
        <brk id="17032" max="16383" man="1"/>
        <brk id="17105" max="16383" man="1"/>
        <brk id="17178" max="16383" man="1"/>
        <brk id="17251" max="16383" man="1"/>
        <brk id="17324" max="16383" man="1"/>
        <brk id="17397" max="16383" man="1"/>
        <brk id="17470" max="16383" man="1"/>
        <brk id="17543" max="16383" man="1"/>
        <brk id="17616" max="16383" man="1"/>
        <brk id="17689" max="16383" man="1"/>
        <brk id="17762" max="16383" man="1"/>
        <brk id="17835" max="16383" man="1"/>
        <brk id="17908" max="16383" man="1"/>
        <brk id="17981" max="16383" man="1"/>
        <brk id="18054" max="16383" man="1"/>
        <brk id="18127" max="16383" man="1"/>
        <brk id="18200" max="16383" man="1"/>
        <brk id="18273" max="16383" man="1"/>
        <brk id="18346" max="16383" man="1"/>
        <brk id="18419" max="16383" man="1"/>
        <brk id="18492" max="16383" man="1"/>
        <brk id="18565" max="16383" man="1"/>
        <brk id="18638" max="16383" man="1"/>
        <brk id="18711" max="16383" man="1"/>
        <brk id="18784" max="16383" man="1"/>
        <brk id="18857" max="16383" man="1"/>
        <brk id="18930" max="16383" man="1"/>
        <brk id="19003" max="16383" man="1"/>
        <brk id="19076" max="16383" man="1"/>
        <brk id="19149" max="16383" man="1"/>
        <brk id="19222" max="16383" man="1"/>
        <brk id="19295" max="16383" man="1"/>
        <brk id="19368" max="16383" man="1"/>
        <brk id="19441" max="16383" man="1"/>
        <brk id="19514" max="16383" man="1"/>
        <brk id="19587" max="16383" man="1"/>
        <brk id="19660" max="16383" man="1"/>
        <brk id="19733" max="16383" man="1"/>
        <brk id="19806" max="16383" man="1"/>
        <brk id="19879" max="16383" man="1"/>
        <brk id="19952" max="16383" man="1"/>
        <brk id="20025" max="16383" man="1"/>
        <brk id="20098" max="16383" man="1"/>
        <brk id="20171" max="16383" man="1"/>
        <brk id="20244" max="16383" man="1"/>
        <brk id="20317" max="16383" man="1"/>
        <brk id="20390" max="16383" man="1"/>
        <brk id="20463" max="16383" man="1"/>
        <brk id="20536" max="16383" man="1"/>
        <brk id="20609" max="16383" man="1"/>
        <brk id="20682" max="16383" man="1"/>
        <brk id="20755" max="16383" man="1"/>
        <brk id="20828" max="16383" man="1"/>
        <brk id="20901" max="16383" man="1"/>
        <brk id="20974" max="16383" man="1"/>
        <brk id="21047" max="16383" man="1"/>
        <brk id="21120" max="16383" man="1"/>
        <brk id="21193" max="16383" man="1"/>
        <brk id="21266" max="16383" man="1"/>
        <brk id="21339" max="16383" man="1"/>
        <brk id="21412" max="16383" man="1"/>
        <brk id="21485" max="16383" man="1"/>
        <brk id="21558" max="16383" man="1"/>
        <brk id="21631" max="16383" man="1"/>
        <brk id="21704" max="16383" man="1"/>
        <brk id="21777" max="16383" man="1"/>
        <brk id="21850" max="16383" man="1"/>
        <brk id="21923" max="16383" man="1"/>
        <brk id="21996" max="16383" man="1"/>
        <brk id="22069" max="16383" man="1"/>
        <brk id="22142" max="16383" man="1"/>
        <brk id="22215" max="16383" man="1"/>
        <brk id="22288" max="16383" man="1"/>
        <brk id="22361" max="16383" man="1"/>
        <brk id="22434" max="16383" man="1"/>
        <brk id="22507" max="16383" man="1"/>
        <brk id="22580" max="16383" man="1"/>
        <brk id="22653" max="16383" man="1"/>
        <brk id="22726" max="16383" man="1"/>
        <brk id="22799" max="16383" man="1"/>
        <brk id="22872" max="16383" man="1"/>
        <brk id="22945" max="16383" man="1"/>
        <brk id="23018" max="16383" man="1"/>
        <brk id="23091" max="16383" man="1"/>
        <brk id="23164" max="16383" man="1"/>
        <brk id="23237" max="16383" man="1"/>
        <brk id="23310" max="16383" man="1"/>
        <brk id="23383" max="16383" man="1"/>
        <brk id="23456" max="16383" man="1"/>
        <brk id="23529" max="16383" man="1"/>
        <brk id="23602" max="16383" man="1"/>
        <brk id="23675" max="16383" man="1"/>
        <brk id="23748" max="16383" man="1"/>
        <brk id="23821" max="16383" man="1"/>
        <brk id="23894" max="16383" man="1"/>
        <brk id="23967" max="16383" man="1"/>
        <brk id="24040" max="16383" man="1"/>
        <brk id="24113" max="16383" man="1"/>
        <brk id="24186" max="16383" man="1"/>
        <brk id="24259" max="16383" man="1"/>
        <brk id="24332" max="16383" man="1"/>
        <brk id="24405" max="16383" man="1"/>
        <brk id="24478" max="16383" man="1"/>
        <brk id="24551" max="16383" man="1"/>
        <brk id="24624" max="16383" man="1"/>
        <brk id="24697" max="16383" man="1"/>
        <brk id="24770" max="16383" man="1"/>
        <brk id="24843" max="16383" man="1"/>
        <brk id="24916" max="16383" man="1"/>
        <brk id="24989" max="16383" man="1"/>
        <brk id="25062" max="16383" man="1"/>
        <brk id="25135" max="16383" man="1"/>
        <brk id="25208" max="16383" man="1"/>
        <brk id="25281" max="16383" man="1"/>
        <brk id="25354" max="16383" man="1"/>
        <brk id="25427" max="16383" man="1"/>
        <brk id="25500" max="16383" man="1"/>
        <brk id="25573" max="16383" man="1"/>
        <brk id="25646" max="16383" man="1"/>
        <brk id="25719" max="16383" man="1"/>
        <brk id="25792" max="16383" man="1"/>
        <brk id="25865" max="16383" man="1"/>
        <brk id="25938" max="16383" man="1"/>
        <brk id="26011" max="16383" man="1"/>
        <brk id="26084" max="16383" man="1"/>
        <brk id="26157" max="16383" man="1"/>
        <brk id="26230" max="16383" man="1"/>
        <brk id="26303" max="16383" man="1"/>
        <brk id="26376" max="16383" man="1"/>
        <brk id="26449" max="16383" man="1"/>
        <brk id="26522" max="16383" man="1"/>
        <brk id="26595" max="16383" man="1"/>
        <brk id="26668" max="16383" man="1"/>
        <brk id="26741" max="16383" man="1"/>
        <brk id="26814" max="16383" man="1"/>
        <brk id="26887" max="16383" man="1"/>
        <brk id="26960" max="16383" man="1"/>
        <brk id="27033" max="16383" man="1"/>
        <brk id="27106" max="16383" man="1"/>
        <brk id="27179" max="16383" man="1"/>
        <brk id="27252" max="16383" man="1"/>
        <brk id="27325" max="16383" man="1"/>
        <brk id="27398" max="16383" man="1"/>
        <brk id="27471" max="16383" man="1"/>
        <brk id="27544" max="16383" man="1"/>
        <brk id="27617" max="16383" man="1"/>
        <brk id="27690" max="16383" man="1"/>
        <brk id="27763" max="16383" man="1"/>
        <brk id="27836" max="16383" man="1"/>
        <brk id="27909" max="16383" man="1"/>
        <brk id="27982" max="16383" man="1"/>
        <brk id="28055" max="16383" man="1"/>
        <brk id="28128" max="16383" man="1"/>
        <brk id="28201" max="16383" man="1"/>
        <brk id="28274" max="16383" man="1"/>
        <brk id="28347" max="16383" man="1"/>
        <brk id="28420" max="16383" man="1"/>
        <brk id="28493" max="16383" man="1"/>
        <brk id="28566" max="16383" man="1"/>
        <brk id="28639" max="16383" man="1"/>
        <brk id="28712" max="16383" man="1"/>
        <brk id="28785" max="16383" man="1"/>
        <brk id="28858" max="16383" man="1"/>
        <brk id="28931" max="16383" man="1"/>
        <brk id="29004" max="16383" man="1"/>
        <brk id="29077" max="16383" man="1"/>
        <brk id="29150" max="16383" man="1"/>
        <brk id="29223" max="16383" man="1"/>
        <brk id="29296" max="16383" man="1"/>
        <brk id="29369" max="16383" man="1"/>
        <brk id="29442" max="16383" man="1"/>
        <brk id="29515" max="16383" man="1"/>
        <brk id="29588" max="16383" man="1"/>
        <brk id="29661" max="16383" man="1"/>
        <brk id="29734" max="16383" man="1"/>
        <brk id="29807" max="16383" man="1"/>
        <brk id="29880" max="16383" man="1"/>
        <brk id="29953" max="16383" man="1"/>
        <brk id="30026" max="16383" man="1"/>
        <brk id="30099" max="16383" man="1"/>
        <brk id="30172" max="16383" man="1"/>
        <brk id="30245" max="16383" man="1"/>
        <brk id="30318" max="16383" man="1"/>
        <brk id="30391" max="16383" man="1"/>
        <brk id="30464" max="16383" man="1"/>
        <brk id="30537" max="16383" man="1"/>
        <brk id="30610" max="16383" man="1"/>
        <brk id="30683" max="16383" man="1"/>
        <brk id="30756" max="16383" man="1"/>
        <brk id="30829" max="16383" man="1"/>
        <brk id="30902" max="16383" man="1"/>
        <brk id="30975" max="16383" man="1"/>
        <brk id="31048" max="16383" man="1"/>
        <brk id="31121" max="16383" man="1"/>
        <brk id="31194" max="16383" man="1"/>
        <brk id="31267" max="16383" man="1"/>
        <brk id="31340" max="16383" man="1"/>
        <brk id="31413" max="16383" man="1"/>
        <brk id="31486" max="16383" man="1"/>
        <brk id="31559" max="16383" man="1"/>
        <brk id="31632" max="16383" man="1"/>
        <brk id="31705" max="16383" man="1"/>
        <brk id="31778" max="16383" man="1"/>
        <brk id="31851" max="16383" man="1"/>
        <brk id="31924" max="16383" man="1"/>
        <brk id="31997" max="16383" man="1"/>
        <brk id="32070" max="16383" man="1"/>
        <brk id="32143" max="16383" man="1"/>
        <brk id="32216" max="16383" man="1"/>
        <brk id="32289" max="16383" man="1"/>
        <brk id="32362" max="16383" man="1"/>
        <brk id="32435" max="16383" man="1"/>
        <brk id="32508" max="16383" man="1"/>
        <brk id="32581" max="16383" man="1"/>
        <brk id="32654" max="16383" man="1"/>
        <brk id="32727" max="16383" man="1"/>
        <brk id="32800" max="16383" man="1"/>
        <brk id="32873" max="16383" man="1"/>
        <brk id="32946" max="16383" man="1"/>
        <brk id="33019" max="16383" man="1"/>
        <brk id="33092" max="16383" man="1"/>
        <brk id="33165" max="16383" man="1"/>
        <brk id="33238" max="16383" man="1"/>
        <brk id="33311" max="16383" man="1"/>
        <brk id="33384" max="16383" man="1"/>
        <brk id="33457" max="16383" man="1"/>
        <brk id="33530" max="16383" man="1"/>
        <brk id="33603" max="16383" man="1"/>
        <brk id="33676" max="16383" man="1"/>
        <brk id="33749" max="16383" man="1"/>
        <brk id="33822" max="16383" man="1"/>
        <brk id="33895" max="16383" man="1"/>
        <brk id="33968" max="16383" man="1"/>
        <brk id="34041" max="16383" man="1"/>
        <brk id="34114" max="16383" man="1"/>
        <brk id="34187" max="16383" man="1"/>
        <brk id="34260" max="16383" man="1"/>
        <brk id="34333" max="16383" man="1"/>
        <brk id="34406" max="16383" man="1"/>
        <brk id="34479" max="16383" man="1"/>
        <brk id="34552" max="16383" man="1"/>
        <brk id="34625" max="16383" man="1"/>
        <brk id="34698" max="16383" man="1"/>
        <brk id="34771" max="16383" man="1"/>
        <brk id="34844" max="16383" man="1"/>
        <brk id="34917" max="16383" man="1"/>
        <brk id="34990" max="16383" man="1"/>
        <brk id="35063" max="16383" man="1"/>
        <brk id="35136" max="16383" man="1"/>
        <brk id="35209" max="16383" man="1"/>
        <brk id="35282" max="16383" man="1"/>
        <brk id="35355" max="16383" man="1"/>
        <brk id="35428" max="16383" man="1"/>
        <brk id="35501" max="16383" man="1"/>
        <brk id="35574" max="16383" man="1"/>
        <brk id="35647" max="16383" man="1"/>
        <brk id="35720" max="16383" man="1"/>
        <brk id="35793" max="16383" man="1"/>
        <brk id="35866" max="16383" man="1"/>
        <brk id="35939" max="16383" man="1"/>
        <brk id="36012" max="16383" man="1"/>
        <brk id="36085" max="16383" man="1"/>
        <brk id="36158" max="16383" man="1"/>
        <brk id="36231" max="16383" man="1"/>
        <brk id="36304" max="16383" man="1"/>
        <brk id="36377" max="16383" man="1"/>
        <brk id="36450" max="16383" man="1"/>
        <brk id="36523" max="16383" man="1"/>
        <brk id="36596" max="16383" man="1"/>
        <brk id="36669" max="16383" man="1"/>
        <brk id="36742" max="16383" man="1"/>
        <brk id="36815" max="16383" man="1"/>
        <brk id="36888" max="16383" man="1"/>
        <brk id="36961" max="16383" man="1"/>
        <brk id="37034" max="16383" man="1"/>
        <brk id="37107" max="16383" man="1"/>
        <brk id="37180" max="16383" man="1"/>
        <brk id="37253" max="16383" man="1"/>
        <brk id="37326" max="16383" man="1"/>
        <brk id="37399" max="16383" man="1"/>
        <brk id="37472" max="16383" man="1"/>
        <brk id="37545" max="16383" man="1"/>
        <brk id="37618" max="16383" man="1"/>
        <brk id="37691" max="16383" man="1"/>
        <brk id="37764" max="16383" man="1"/>
        <brk id="37837" max="16383" man="1"/>
        <brk id="37910" max="16383" man="1"/>
        <brk id="37983" max="16383" man="1"/>
        <brk id="38056" max="16383" man="1"/>
        <brk id="38129" max="16383" man="1"/>
        <brk id="38202" max="16383" man="1"/>
        <brk id="38275" max="16383" man="1"/>
        <brk id="38348" max="16383" man="1"/>
        <brk id="38421" max="16383" man="1"/>
        <brk id="38494" max="16383" man="1"/>
        <brk id="38567" max="16383" man="1"/>
        <brk id="38640" max="16383" man="1"/>
        <brk id="38713" max="16383" man="1"/>
        <brk id="38786" max="16383" man="1"/>
        <brk id="38859" max="16383" man="1"/>
        <brk id="38932" max="16383" man="1"/>
        <brk id="39005" max="16383" man="1"/>
        <brk id="39078" max="16383" man="1"/>
        <brk id="39151" max="16383" man="1"/>
        <brk id="39224" max="16383" man="1"/>
        <brk id="39297" max="16383" man="1"/>
        <brk id="39370" max="16383" man="1"/>
        <brk id="39443" max="16383" man="1"/>
        <brk id="39516" max="16383" man="1"/>
        <brk id="39589" max="16383" man="1"/>
        <brk id="39662" max="16383" man="1"/>
        <brk id="39735" max="16383" man="1"/>
        <brk id="39808" max="16383" man="1"/>
        <brk id="39881" max="16383" man="1"/>
        <brk id="39954" max="16383" man="1"/>
        <brk id="40027" max="16383" man="1"/>
        <brk id="40100" max="16383" man="1"/>
        <brk id="40173" max="16383" man="1"/>
        <brk id="40246" max="16383" man="1"/>
        <brk id="40319" max="16383" man="1"/>
        <brk id="40392" max="16383" man="1"/>
        <brk id="40465" max="16383" man="1"/>
        <brk id="40538" max="16383" man="1"/>
        <brk id="40611" max="16383" man="1"/>
        <brk id="40684" max="16383" man="1"/>
        <brk id="40757" max="16383" man="1"/>
        <brk id="40830" max="16383" man="1"/>
        <brk id="40903" max="16383" man="1"/>
        <brk id="40976" max="16383" man="1"/>
        <brk id="41049" max="16383" man="1"/>
        <brk id="41122" max="16383" man="1"/>
        <brk id="41195" max="16383" man="1"/>
        <brk id="41268" max="16383" man="1"/>
        <brk id="41341" max="16383" man="1"/>
        <brk id="41414" max="16383" man="1"/>
        <brk id="41487" max="16383" man="1"/>
        <brk id="41560" max="16383" man="1"/>
        <brk id="41633" max="16383" man="1"/>
        <brk id="41706" max="16383" man="1"/>
        <brk id="41779" max="16383" man="1"/>
        <brk id="41852" max="16383" man="1"/>
        <brk id="41925" max="16383" man="1"/>
        <brk id="41998" max="16383" man="1"/>
        <brk id="42071" max="16383" man="1"/>
        <brk id="42144" max="16383" man="1"/>
        <brk id="42217" max="16383" man="1"/>
        <brk id="42290" max="16383" man="1"/>
        <brk id="42363" max="16383" man="1"/>
        <brk id="42436" max="16383" man="1"/>
        <brk id="42509" max="16383" man="1"/>
        <brk id="42582" max="16383" man="1"/>
        <brk id="42655" max="16383" man="1"/>
        <brk id="42728" max="16383" man="1"/>
        <brk id="42801" max="16383" man="1"/>
        <brk id="42874" max="16383" man="1"/>
        <brk id="42947" max="16383" man="1"/>
        <brk id="43020" max="16383" man="1"/>
        <brk id="43093" max="16383" man="1"/>
        <brk id="43166" max="16383" man="1"/>
        <brk id="43239" max="16383" man="1"/>
        <brk id="43312" max="16383" man="1"/>
        <brk id="43385" max="16383" man="1"/>
        <brk id="43458" max="16383" man="1"/>
        <brk id="43531" max="16383" man="1"/>
        <brk id="43604" max="16383" man="1"/>
        <brk id="43677" max="16383" man="1"/>
        <brk id="43750" max="16383" man="1"/>
        <brk id="43823" max="16383" man="1"/>
        <brk id="43896" max="16383" man="1"/>
        <brk id="43969" max="16383" man="1"/>
        <brk id="44042" max="16383" man="1"/>
        <brk id="44115" max="16383" man="1"/>
        <brk id="44188" max="16383" man="1"/>
        <brk id="44261" max="16383" man="1"/>
        <brk id="44334" max="16383" man="1"/>
        <brk id="44407" max="16383" man="1"/>
        <brk id="44480" max="16383" man="1"/>
        <brk id="44553" max="16383" man="1"/>
        <brk id="44626" max="16383" man="1"/>
        <brk id="44699" max="16383" man="1"/>
        <brk id="44772" max="16383" man="1"/>
        <brk id="44845" max="16383" man="1"/>
        <brk id="44918" max="16383" man="1"/>
        <brk id="44991" max="16383" man="1"/>
        <brk id="45064" max="16383" man="1"/>
        <brk id="45137" max="16383" man="1"/>
        <brk id="45210" max="16383" man="1"/>
        <brk id="45283" max="16383" man="1"/>
        <brk id="45356" max="16383" man="1"/>
        <brk id="45429" max="16383" man="1"/>
        <brk id="45502" max="16383" man="1"/>
        <brk id="45575" max="16383" man="1"/>
        <brk id="45648" max="16383" man="1"/>
        <brk id="45721" max="16383" man="1"/>
        <brk id="45794" max="16383" man="1"/>
        <brk id="45867" max="16383" man="1"/>
        <brk id="45940" max="16383" man="1"/>
        <brk id="46013" max="16383" man="1"/>
        <brk id="46086" max="16383" man="1"/>
        <brk id="46159" max="16383" man="1"/>
        <brk id="46232" max="16383" man="1"/>
        <brk id="46305" max="16383" man="1"/>
        <brk id="46378" max="16383" man="1"/>
        <brk id="46451" max="16383" man="1"/>
        <brk id="46524" max="16383" man="1"/>
        <brk id="46597" max="16383" man="1"/>
        <brk id="46670" max="16383" man="1"/>
        <brk id="46743" max="16383" man="1"/>
        <brk id="46816" max="16383" man="1"/>
        <brk id="46889" max="16383" man="1"/>
        <brk id="46962" max="16383" man="1"/>
        <brk id="47035" max="16383" man="1"/>
        <brk id="47108" max="16383" man="1"/>
        <brk id="47181" max="16383" man="1"/>
        <brk id="47254" max="16383" man="1"/>
        <brk id="47327" max="16383" man="1"/>
        <brk id="47400" max="16383" man="1"/>
        <brk id="47473" max="16383" man="1"/>
        <brk id="47546" max="16383" man="1"/>
        <brk id="47619" max="16383" man="1"/>
        <brk id="47692" max="16383" man="1"/>
        <brk id="47765" max="16383" man="1"/>
        <brk id="47838" max="16383" man="1"/>
        <brk id="47911" max="16383" man="1"/>
        <brk id="47984" max="16383" man="1"/>
        <brk id="48057" max="16383" man="1"/>
        <brk id="48130" max="16383" man="1"/>
        <brk id="48203" max="16383" man="1"/>
        <brk id="48276" max="16383" man="1"/>
        <brk id="48349" max="16383" man="1"/>
        <brk id="48422" max="16383" man="1"/>
        <brk id="48495" max="16383" man="1"/>
        <brk id="48568" max="16383" man="1"/>
        <brk id="48641" max="16383" man="1"/>
        <brk id="48714" max="16383" man="1"/>
        <brk id="48787" max="16383" man="1"/>
        <brk id="48860" max="16383" man="1"/>
        <brk id="48933" max="16383" man="1"/>
        <brk id="49006" max="16383" man="1"/>
        <brk id="49079" max="16383" man="1"/>
        <brk id="49152" max="16383" man="1"/>
        <brk id="49225" max="16383" man="1"/>
        <brk id="49298" max="16383" man="1"/>
        <brk id="49371" max="16383" man="1"/>
        <brk id="49444" max="16383" man="1"/>
        <brk id="49517" max="16383" man="1"/>
        <brk id="49590" max="16383" man="1"/>
        <brk id="49663" max="16383" man="1"/>
        <brk id="49736" max="16383" man="1"/>
        <brk id="49809" max="16383" man="1"/>
        <brk id="49882" max="16383" man="1"/>
        <brk id="49955" max="16383" man="1"/>
        <brk id="50028" max="16383" man="1"/>
        <brk id="50101" max="16383" man="1"/>
        <brk id="50174" max="16383" man="1"/>
        <brk id="50247" max="16383" man="1"/>
        <brk id="50320" max="16383" man="1"/>
        <brk id="50393" max="16383" man="1"/>
        <brk id="50466" max="16383" man="1"/>
        <brk id="50539" max="16383" man="1"/>
        <brk id="50612" max="16383" man="1"/>
        <brk id="50685" max="16383" man="1"/>
        <brk id="50758" max="16383" man="1"/>
        <brk id="50831" max="16383" man="1"/>
        <brk id="50904" max="16383" man="1"/>
        <brk id="50977" max="16383" man="1"/>
        <brk id="51050" max="16383" man="1"/>
        <brk id="51123" max="16383" man="1"/>
        <brk id="51196" max="16383" man="1"/>
        <brk id="51269" max="16383" man="1"/>
        <brk id="51342" max="16383" man="1"/>
        <brk id="51415" max="16383" man="1"/>
        <brk id="51488" max="16383" man="1"/>
        <brk id="51561" max="16383" man="1"/>
        <brk id="51634" max="16383" man="1"/>
        <brk id="51707" max="16383" man="1"/>
        <brk id="51780" max="16383" man="1"/>
        <brk id="51853" max="16383" man="1"/>
        <brk id="51926" max="16383" man="1"/>
        <brk id="51999" max="16383" man="1"/>
        <brk id="52072" max="16383" man="1"/>
        <brk id="52145" max="16383" man="1"/>
        <brk id="52218" max="16383" man="1"/>
        <brk id="52291" max="16383" man="1"/>
        <brk id="52364" max="16383" man="1"/>
        <brk id="52437" max="16383" man="1"/>
        <brk id="52510" max="16383" man="1"/>
        <brk id="52583" max="16383" man="1"/>
        <brk id="52656" max="16383" man="1"/>
        <brk id="52729" max="16383" man="1"/>
        <brk id="52802" max="16383" man="1"/>
        <brk id="52875" max="16383" man="1"/>
        <brk id="52948" max="16383" man="1"/>
        <brk id="53021" max="16383" man="1"/>
        <brk id="53094" max="16383" man="1"/>
        <brk id="53167" max="16383" man="1"/>
        <brk id="53240" max="16383" man="1"/>
        <brk id="53313" max="16383" man="1"/>
        <brk id="53386" max="16383" man="1"/>
        <brk id="53459" max="16383" man="1"/>
        <brk id="53532" max="16383" man="1"/>
        <brk id="53605" max="16383" man="1"/>
        <brk id="53678" max="16383" man="1"/>
        <brk id="53751" max="16383" man="1"/>
        <brk id="53824" max="16383" man="1"/>
        <brk id="53897" max="16383" man="1"/>
        <brk id="53970" max="16383" man="1"/>
        <brk id="54043" max="16383" man="1"/>
        <brk id="54116" max="16383" man="1"/>
        <brk id="54189" max="16383" man="1"/>
        <brk id="54262" max="16383" man="1"/>
        <brk id="54335" max="16383" man="1"/>
        <brk id="54408" max="16383" man="1"/>
        <brk id="54481" max="16383" man="1"/>
        <brk id="54554" max="16383" man="1"/>
        <brk id="54627" max="16383" man="1"/>
        <brk id="54700" max="16383" man="1"/>
        <brk id="54773" max="16383" man="1"/>
        <brk id="54846" max="16383" man="1"/>
        <brk id="54919" max="16383" man="1"/>
        <brk id="54992" max="16383" man="1"/>
        <brk id="55065" max="16383" man="1"/>
        <brk id="55138" max="16383" man="1"/>
        <brk id="55211" max="16383" man="1"/>
        <brk id="55284" max="16383" man="1"/>
        <brk id="55357" max="16383" man="1"/>
        <brk id="55430" max="16383" man="1"/>
        <brk id="55503" max="16383" man="1"/>
        <brk id="55576" max="16383" man="1"/>
        <brk id="55649" max="16383" man="1"/>
        <brk id="55722" max="16383" man="1"/>
        <brk id="55795" max="16383" man="1"/>
        <brk id="55868" max="16383" man="1"/>
        <brk id="55941" max="16383" man="1"/>
        <brk id="56014" max="16383" man="1"/>
        <brk id="56087" max="16383" man="1"/>
        <brk id="56160" max="16383" man="1"/>
        <brk id="56233" max="16383" man="1"/>
        <brk id="56306" max="16383" man="1"/>
        <brk id="56379" max="16383" man="1"/>
        <brk id="56452" max="16383" man="1"/>
        <brk id="56525" max="16383" man="1"/>
        <brk id="56598" max="16383" man="1"/>
        <brk id="56671" max="16383" man="1"/>
        <brk id="56744" max="16383" man="1"/>
        <brk id="56817" max="16383" man="1"/>
        <brk id="56890" max="16383" man="1"/>
        <brk id="56963" max="16383" man="1"/>
        <brk id="57036" max="16383" man="1"/>
        <brk id="57109" max="16383" man="1"/>
        <brk id="57182" max="16383" man="1"/>
        <brk id="57255" max="16383" man="1"/>
        <brk id="57328" max="16383" man="1"/>
        <brk id="57401" max="16383" man="1"/>
        <brk id="57474" max="16383" man="1"/>
        <brk id="57547" max="16383" man="1"/>
        <brk id="57620" max="16383" man="1"/>
        <brk id="57693" max="16383" man="1"/>
        <brk id="57766" max="16383" man="1"/>
        <brk id="57839" max="16383" man="1"/>
        <brk id="57912" max="16383" man="1"/>
        <brk id="57985" max="16383" man="1"/>
        <brk id="58058" max="16383" man="1"/>
        <brk id="58131" max="16383" man="1"/>
        <brk id="58204" max="16383" man="1"/>
        <brk id="58277" max="16383" man="1"/>
        <brk id="58350" max="16383" man="1"/>
        <brk id="58423" max="16383" man="1"/>
        <brk id="58496" max="16383" man="1"/>
        <brk id="58569" max="16383" man="1"/>
        <brk id="58642" max="16383" man="1"/>
        <brk id="58715" max="16383" man="1"/>
        <brk id="58788" max="16383" man="1"/>
        <brk id="58861" max="16383" man="1"/>
        <brk id="58934" max="16383" man="1"/>
        <brk id="59007" max="16383" man="1"/>
        <brk id="59080" max="16383" man="1"/>
        <brk id="59153" max="16383" man="1"/>
        <brk id="59226" max="16383" man="1"/>
        <brk id="59299" max="16383" man="1"/>
        <brk id="59372" max="16383" man="1"/>
        <brk id="59445" max="16383" man="1"/>
        <brk id="59518" max="16383" man="1"/>
        <brk id="59591" max="16383" man="1"/>
        <brk id="59664" max="16383" man="1"/>
        <brk id="59737" max="16383" man="1"/>
        <brk id="59810" max="16383" man="1"/>
        <brk id="59883" max="16383" man="1"/>
        <brk id="59956" max="16383" man="1"/>
        <brk id="60029" max="16383" man="1"/>
        <brk id="60102" max="16383" man="1"/>
        <brk id="60175" max="16383" man="1"/>
        <brk id="60248" max="16383" man="1"/>
        <brk id="60321" max="16383" man="1"/>
        <brk id="60394" max="16383" man="1"/>
        <brk id="60467" max="16383" man="1"/>
        <brk id="60540" max="16383" man="1"/>
        <brk id="60613" max="16383" man="1"/>
        <brk id="60686" max="16383" man="1"/>
        <brk id="60759" max="16383" man="1"/>
        <brk id="60832" max="16383" man="1"/>
        <brk id="60905" max="16383" man="1"/>
        <brk id="60978" max="16383" man="1"/>
        <brk id="61051" max="16383" man="1"/>
        <brk id="61124" max="16383" man="1"/>
        <brk id="61197" max="16383" man="1"/>
        <brk id="61270" max="16383" man="1"/>
        <brk id="61343" max="16383" man="1"/>
        <brk id="61416" max="16383" man="1"/>
        <brk id="61489" max="16383" man="1"/>
        <brk id="61562" max="16383" man="1"/>
        <brk id="61635" max="16383" man="1"/>
        <brk id="61708" max="16383" man="1"/>
        <brk id="61781" max="16383" man="1"/>
        <brk id="61854" max="16383" man="1"/>
        <brk id="61927" max="16383" man="1"/>
        <brk id="62000" max="16383" man="1"/>
        <brk id="62073" max="16383" man="1"/>
        <brk id="62146" max="16383" man="1"/>
        <brk id="62219" max="16383" man="1"/>
        <brk id="62292" max="16383" man="1"/>
        <brk id="62365" max="16383" man="1"/>
        <brk id="62438" max="16383" man="1"/>
        <brk id="62511" max="16383" man="1"/>
        <brk id="62584" max="16383" man="1"/>
        <brk id="62657" max="16383" man="1"/>
        <brk id="62730" max="16383" man="1"/>
        <brk id="62803" max="16383" man="1"/>
        <brk id="62876" max="16383" man="1"/>
        <brk id="62949" max="16383" man="1"/>
        <brk id="63022" max="16383" man="1"/>
        <brk id="63095" max="16383" man="1"/>
        <brk id="63168" max="16383" man="1"/>
        <brk id="63241" max="16383" man="1"/>
        <brk id="63314" max="16383" man="1"/>
        <brk id="63387" max="16383" man="1"/>
        <brk id="63460" max="16383" man="1"/>
        <brk id="63533" max="16383" man="1"/>
        <brk id="63606" max="16383" man="1"/>
        <brk id="63679" max="16383" man="1"/>
        <brk id="63752" max="16383" man="1"/>
        <brk id="63825" max="16383" man="1"/>
        <brk id="63898" max="16383" man="1"/>
        <brk id="63971" max="16383" man="1"/>
        <brk id="64044" max="16383" man="1"/>
        <brk id="64117" max="16383" man="1"/>
        <brk id="64190" max="16383" man="1"/>
        <brk id="64263" max="16383" man="1"/>
        <brk id="64336" max="16383" man="1"/>
        <brk id="64409" max="16383" man="1"/>
        <brk id="64482" max="16383" man="1"/>
        <brk id="64555" max="16383" man="1"/>
        <brk id="64628" max="16383" man="1"/>
        <brk id="64701" max="16383" man="1"/>
        <brk id="64774" max="16383" man="1"/>
        <brk id="64847" max="16383" man="1"/>
        <brk id="64920" max="16383" man="1"/>
        <brk id="64993" max="16383" man="1"/>
        <brk id="65066" max="16383" man="1"/>
        <brk id="65139" max="16383" man="1"/>
        <brk id="65212" max="16383" man="1"/>
        <brk id="65285" max="16383" man="1"/>
        <brk id="65358" max="16383" man="1"/>
        <brk id="65431" max="16383" man="1"/>
        <brk id="65504" max="16383" man="1"/>
      </rowBreaks>
      <pageMargins left="0.39370078740157483" right="0.31496062992125984" top="0.74803149606299213" bottom="0.74803149606299213" header="0.31496062992125984" footer="0.31496062992125984"/>
      <pageSetup paperSize="9" scale="78" orientation="portrait" horizontalDpi="4294967295" verticalDpi="4294967295" r:id="rId2"/>
      <headerFooter alignWithMargins="0">
        <oddHeader>&amp;CPage &amp;P&amp;RCDE Bloc Technique Moroni - 2016</oddHeader>
        <oddFooter>&amp;CPage &amp;P</oddFooter>
      </headerFooter>
    </customSheetView>
    <customSheetView guid="{7E80FBDC-0520-4531-863D-BD60E3BA3725}" showPageBreaks="1" printArea="1" hiddenRows="1" view="pageLayout" topLeftCell="A341">
      <selection activeCell="C367" sqref="C367:C374"/>
      <rowBreaks count="900" manualBreakCount="900">
        <brk id="66" max="5" man="1"/>
        <brk id="125" max="5" man="1"/>
        <brk id="176" max="5" man="1"/>
        <brk id="226" max="5" man="1"/>
        <brk id="280" max="5" man="1"/>
        <brk id="326" max="5" man="1"/>
        <brk id="382" max="5" man="1"/>
        <brk id="440" max="5" man="1"/>
        <brk id="490" max="5" man="1"/>
        <brk id="522" max="5" man="1"/>
        <brk id="611" max="16383" man="1"/>
        <brk id="684" max="16383" man="1"/>
        <brk id="757" max="16383" man="1"/>
        <brk id="830" max="16383" man="1"/>
        <brk id="903" max="16383" man="1"/>
        <brk id="976" max="16383" man="1"/>
        <brk id="1049" max="16383" man="1"/>
        <brk id="1122" max="16383" man="1"/>
        <brk id="1195" max="16383" man="1"/>
        <brk id="1268" max="16383" man="1"/>
        <brk id="1341" max="16383" man="1"/>
        <brk id="1414" max="16383" man="1"/>
        <brk id="1487" max="16383" man="1"/>
        <brk id="1560" max="16383" man="1"/>
        <brk id="1633" max="16383" man="1"/>
        <brk id="1706" max="16383" man="1"/>
        <brk id="1779" max="16383" man="1"/>
        <brk id="1852" max="16383" man="1"/>
        <brk id="1925" max="16383" man="1"/>
        <brk id="1998" max="16383" man="1"/>
        <brk id="2071" max="16383" man="1"/>
        <brk id="2144" max="16383" man="1"/>
        <brk id="2217" max="16383" man="1"/>
        <brk id="2290" max="16383" man="1"/>
        <brk id="2363" max="16383" man="1"/>
        <brk id="2436" max="16383" man="1"/>
        <brk id="2509" max="16383" man="1"/>
        <brk id="2582" max="16383" man="1"/>
        <brk id="2655" max="16383" man="1"/>
        <brk id="2728" max="16383" man="1"/>
        <brk id="2801" max="16383" man="1"/>
        <brk id="2874" max="16383" man="1"/>
        <brk id="2947" max="16383" man="1"/>
        <brk id="3020" max="16383" man="1"/>
        <brk id="3093" max="16383" man="1"/>
        <brk id="3166" max="16383" man="1"/>
        <brk id="3239" max="16383" man="1"/>
        <brk id="3312" max="16383" man="1"/>
        <brk id="3385" max="16383" man="1"/>
        <brk id="3458" max="16383" man="1"/>
        <brk id="3531" max="16383" man="1"/>
        <brk id="3604" max="16383" man="1"/>
        <brk id="3677" max="16383" man="1"/>
        <brk id="3750" max="16383" man="1"/>
        <brk id="3823" max="16383" man="1"/>
        <brk id="3896" max="16383" man="1"/>
        <brk id="3969" max="16383" man="1"/>
        <brk id="4042" max="16383" man="1"/>
        <brk id="4115" max="16383" man="1"/>
        <brk id="4188" max="16383" man="1"/>
        <brk id="4261" max="16383" man="1"/>
        <brk id="4334" max="16383" man="1"/>
        <brk id="4407" max="16383" man="1"/>
        <brk id="4480" max="16383" man="1"/>
        <brk id="4553" max="16383" man="1"/>
        <brk id="4626" max="16383" man="1"/>
        <brk id="4699" max="16383" man="1"/>
        <brk id="4772" max="16383" man="1"/>
        <brk id="4845" max="16383" man="1"/>
        <brk id="4918" max="16383" man="1"/>
        <brk id="4991" max="16383" man="1"/>
        <brk id="5064" max="16383" man="1"/>
        <brk id="5137" max="16383" man="1"/>
        <brk id="5210" max="16383" man="1"/>
        <brk id="5283" max="16383" man="1"/>
        <brk id="5356" max="16383" man="1"/>
        <brk id="5429" max="16383" man="1"/>
        <brk id="5502" max="16383" man="1"/>
        <brk id="5575" max="16383" man="1"/>
        <brk id="5648" max="16383" man="1"/>
        <brk id="5721" max="16383" man="1"/>
        <brk id="5794" max="16383" man="1"/>
        <brk id="5867" max="16383" man="1"/>
        <brk id="5940" max="16383" man="1"/>
        <brk id="6013" max="16383" man="1"/>
        <brk id="6086" max="16383" man="1"/>
        <brk id="6159" max="16383" man="1"/>
        <brk id="6232" max="16383" man="1"/>
        <brk id="6305" max="16383" man="1"/>
        <brk id="6378" max="16383" man="1"/>
        <brk id="6451" max="16383" man="1"/>
        <brk id="6524" max="16383" man="1"/>
        <brk id="6597" max="16383" man="1"/>
        <brk id="6670" max="16383" man="1"/>
        <brk id="6743" max="16383" man="1"/>
        <brk id="6816" max="16383" man="1"/>
        <brk id="6889" max="16383" man="1"/>
        <brk id="6962" max="16383" man="1"/>
        <brk id="7035" max="16383" man="1"/>
        <brk id="7108" max="16383" man="1"/>
        <brk id="7181" max="16383" man="1"/>
        <brk id="7254" max="16383" man="1"/>
        <brk id="7327" max="16383" man="1"/>
        <brk id="7400" max="16383" man="1"/>
        <brk id="7473" max="16383" man="1"/>
        <brk id="7546" max="16383" man="1"/>
        <brk id="7619" max="16383" man="1"/>
        <brk id="7692" max="16383" man="1"/>
        <brk id="7765" max="16383" man="1"/>
        <brk id="7838" max="16383" man="1"/>
        <brk id="7911" max="16383" man="1"/>
        <brk id="7984" max="16383" man="1"/>
        <brk id="8057" max="16383" man="1"/>
        <brk id="8130" max="16383" man="1"/>
        <brk id="8203" max="16383" man="1"/>
        <brk id="8276" max="16383" man="1"/>
        <brk id="8349" max="16383" man="1"/>
        <brk id="8422" max="16383" man="1"/>
        <brk id="8495" max="16383" man="1"/>
        <brk id="8568" max="16383" man="1"/>
        <brk id="8641" max="16383" man="1"/>
        <brk id="8714" max="16383" man="1"/>
        <brk id="8787" max="16383" man="1"/>
        <brk id="8860" max="16383" man="1"/>
        <brk id="8933" max="16383" man="1"/>
        <brk id="9006" max="16383" man="1"/>
        <brk id="9079" max="16383" man="1"/>
        <brk id="9152" max="16383" man="1"/>
        <brk id="9225" max="16383" man="1"/>
        <brk id="9298" max="16383" man="1"/>
        <brk id="9371" max="16383" man="1"/>
        <brk id="9444" max="16383" man="1"/>
        <brk id="9517" max="16383" man="1"/>
        <brk id="9590" max="16383" man="1"/>
        <brk id="9663" max="16383" man="1"/>
        <brk id="9736" max="16383" man="1"/>
        <brk id="9809" max="16383" man="1"/>
        <brk id="9882" max="16383" man="1"/>
        <brk id="9955" max="16383" man="1"/>
        <brk id="10028" max="16383" man="1"/>
        <brk id="10101" max="16383" man="1"/>
        <brk id="10174" max="16383" man="1"/>
        <brk id="10247" max="16383" man="1"/>
        <brk id="10320" max="16383" man="1"/>
        <brk id="10393" max="16383" man="1"/>
        <brk id="10466" max="16383" man="1"/>
        <brk id="10539" max="16383" man="1"/>
        <brk id="10612" max="16383" man="1"/>
        <brk id="10685" max="16383" man="1"/>
        <brk id="10758" max="16383" man="1"/>
        <brk id="10831" max="16383" man="1"/>
        <brk id="10904" max="16383" man="1"/>
        <brk id="10977" max="16383" man="1"/>
        <brk id="11050" max="16383" man="1"/>
        <brk id="11123" max="16383" man="1"/>
        <brk id="11196" max="16383" man="1"/>
        <brk id="11269" max="16383" man="1"/>
        <brk id="11342" max="16383" man="1"/>
        <brk id="11415" max="16383" man="1"/>
        <brk id="11488" max="16383" man="1"/>
        <brk id="11561" max="16383" man="1"/>
        <brk id="11634" max="16383" man="1"/>
        <brk id="11707" max="16383" man="1"/>
        <brk id="11780" max="16383" man="1"/>
        <brk id="11853" max="16383" man="1"/>
        <brk id="11926" max="16383" man="1"/>
        <brk id="11999" max="16383" man="1"/>
        <brk id="12072" max="16383" man="1"/>
        <brk id="12145" max="16383" man="1"/>
        <brk id="12218" max="16383" man="1"/>
        <brk id="12291" max="16383" man="1"/>
        <brk id="12364" max="16383" man="1"/>
        <brk id="12437" max="16383" man="1"/>
        <brk id="12510" max="16383" man="1"/>
        <brk id="12583" max="16383" man="1"/>
        <brk id="12656" max="16383" man="1"/>
        <brk id="12729" max="16383" man="1"/>
        <brk id="12802" max="16383" man="1"/>
        <brk id="12875" max="16383" man="1"/>
        <brk id="12948" max="16383" man="1"/>
        <brk id="13021" max="16383" man="1"/>
        <brk id="13094" max="16383" man="1"/>
        <brk id="13167" max="16383" man="1"/>
        <brk id="13240" max="16383" man="1"/>
        <brk id="13313" max="16383" man="1"/>
        <brk id="13386" max="16383" man="1"/>
        <brk id="13459" max="16383" man="1"/>
        <brk id="13532" max="16383" man="1"/>
        <brk id="13605" max="16383" man="1"/>
        <brk id="13678" max="16383" man="1"/>
        <brk id="13751" max="16383" man="1"/>
        <brk id="13824" max="16383" man="1"/>
        <brk id="13897" max="16383" man="1"/>
        <brk id="13970" max="16383" man="1"/>
        <brk id="14043" max="16383" man="1"/>
        <brk id="14116" max="16383" man="1"/>
        <brk id="14189" max="16383" man="1"/>
        <brk id="14262" max="16383" man="1"/>
        <brk id="14335" max="16383" man="1"/>
        <brk id="14408" max="16383" man="1"/>
        <brk id="14481" max="16383" man="1"/>
        <brk id="14554" max="16383" man="1"/>
        <brk id="14627" max="16383" man="1"/>
        <brk id="14700" max="16383" man="1"/>
        <brk id="14773" max="16383" man="1"/>
        <brk id="14846" max="16383" man="1"/>
        <brk id="14919" max="16383" man="1"/>
        <brk id="14992" max="16383" man="1"/>
        <brk id="15065" max="16383" man="1"/>
        <brk id="15138" max="16383" man="1"/>
        <brk id="15211" max="16383" man="1"/>
        <brk id="15284" max="16383" man="1"/>
        <brk id="15357" max="16383" man="1"/>
        <brk id="15430" max="16383" man="1"/>
        <brk id="15503" max="16383" man="1"/>
        <brk id="15576" max="16383" man="1"/>
        <brk id="15649" max="16383" man="1"/>
        <brk id="15722" max="16383" man="1"/>
        <brk id="15795" max="16383" man="1"/>
        <brk id="15868" max="16383" man="1"/>
        <brk id="15941" max="16383" man="1"/>
        <brk id="16014" max="16383" man="1"/>
        <brk id="16087" max="16383" man="1"/>
        <brk id="16160" max="16383" man="1"/>
        <brk id="16233" max="16383" man="1"/>
        <brk id="16306" max="16383" man="1"/>
        <brk id="16379" max="16383" man="1"/>
        <brk id="16452" max="16383" man="1"/>
        <brk id="16525" max="16383" man="1"/>
        <brk id="16598" max="16383" man="1"/>
        <brk id="16671" max="16383" man="1"/>
        <brk id="16744" max="16383" man="1"/>
        <brk id="16817" max="16383" man="1"/>
        <brk id="16890" max="16383" man="1"/>
        <brk id="16963" max="16383" man="1"/>
        <brk id="17036" max="16383" man="1"/>
        <brk id="17109" max="16383" man="1"/>
        <brk id="17182" max="16383" man="1"/>
        <brk id="17255" max="16383" man="1"/>
        <brk id="17328" max="16383" man="1"/>
        <brk id="17401" max="16383" man="1"/>
        <brk id="17474" max="16383" man="1"/>
        <brk id="17547" max="16383" man="1"/>
        <brk id="17620" max="16383" man="1"/>
        <brk id="17693" max="16383" man="1"/>
        <brk id="17766" max="16383" man="1"/>
        <brk id="17839" max="16383" man="1"/>
        <brk id="17912" max="16383" man="1"/>
        <brk id="17985" max="16383" man="1"/>
        <brk id="18058" max="16383" man="1"/>
        <brk id="18131" max="16383" man="1"/>
        <brk id="18204" max="16383" man="1"/>
        <brk id="18277" max="16383" man="1"/>
        <brk id="18350" max="16383" man="1"/>
        <brk id="18423" max="16383" man="1"/>
        <brk id="18496" max="16383" man="1"/>
        <brk id="18569" max="16383" man="1"/>
        <brk id="18642" max="16383" man="1"/>
        <brk id="18715" max="16383" man="1"/>
        <brk id="18788" max="16383" man="1"/>
        <brk id="18861" max="16383" man="1"/>
        <brk id="18934" max="16383" man="1"/>
        <brk id="19007" max="16383" man="1"/>
        <brk id="19080" max="16383" man="1"/>
        <brk id="19153" max="16383" man="1"/>
        <brk id="19226" max="16383" man="1"/>
        <brk id="19299" max="16383" man="1"/>
        <brk id="19372" max="16383" man="1"/>
        <brk id="19445" max="16383" man="1"/>
        <brk id="19518" max="16383" man="1"/>
        <brk id="19591" max="16383" man="1"/>
        <brk id="19664" max="16383" man="1"/>
        <brk id="19737" max="16383" man="1"/>
        <brk id="19810" max="16383" man="1"/>
        <brk id="19883" max="16383" man="1"/>
        <brk id="19956" max="16383" man="1"/>
        <brk id="20029" max="16383" man="1"/>
        <brk id="20102" max="16383" man="1"/>
        <brk id="20175" max="16383" man="1"/>
        <brk id="20248" max="16383" man="1"/>
        <brk id="20321" max="16383" man="1"/>
        <brk id="20394" max="16383" man="1"/>
        <brk id="20467" max="16383" man="1"/>
        <brk id="20540" max="16383" man="1"/>
        <brk id="20613" max="16383" man="1"/>
        <brk id="20686" max="16383" man="1"/>
        <brk id="20759" max="16383" man="1"/>
        <brk id="20832" max="16383" man="1"/>
        <brk id="20905" max="16383" man="1"/>
        <brk id="20978" max="16383" man="1"/>
        <brk id="21051" max="16383" man="1"/>
        <brk id="21124" max="16383" man="1"/>
        <brk id="21197" max="16383" man="1"/>
        <brk id="21270" max="16383" man="1"/>
        <brk id="21343" max="16383" man="1"/>
        <brk id="21416" max="16383" man="1"/>
        <brk id="21489" max="16383" man="1"/>
        <brk id="21562" max="16383" man="1"/>
        <brk id="21635" max="16383" man="1"/>
        <brk id="21708" max="16383" man="1"/>
        <brk id="21781" max="16383" man="1"/>
        <brk id="21854" max="16383" man="1"/>
        <brk id="21927" max="16383" man="1"/>
        <brk id="22000" max="16383" man="1"/>
        <brk id="22073" max="16383" man="1"/>
        <brk id="22146" max="16383" man="1"/>
        <brk id="22219" max="16383" man="1"/>
        <brk id="22292" max="16383" man="1"/>
        <brk id="22365" max="16383" man="1"/>
        <brk id="22438" max="16383" man="1"/>
        <brk id="22511" max="16383" man="1"/>
        <brk id="22584" max="16383" man="1"/>
        <brk id="22657" max="16383" man="1"/>
        <brk id="22730" max="16383" man="1"/>
        <brk id="22803" max="16383" man="1"/>
        <brk id="22876" max="16383" man="1"/>
        <brk id="22949" max="16383" man="1"/>
        <brk id="23022" max="16383" man="1"/>
        <brk id="23095" max="16383" man="1"/>
        <brk id="23168" max="16383" man="1"/>
        <brk id="23241" max="16383" man="1"/>
        <brk id="23314" max="16383" man="1"/>
        <brk id="23387" max="16383" man="1"/>
        <brk id="23460" max="16383" man="1"/>
        <brk id="23533" max="16383" man="1"/>
        <brk id="23606" max="16383" man="1"/>
        <brk id="23679" max="16383" man="1"/>
        <brk id="23752" max="16383" man="1"/>
        <brk id="23825" max="16383" man="1"/>
        <brk id="23898" max="16383" man="1"/>
        <brk id="23971" max="16383" man="1"/>
        <brk id="24044" max="16383" man="1"/>
        <brk id="24117" max="16383" man="1"/>
        <brk id="24190" max="16383" man="1"/>
        <brk id="24263" max="16383" man="1"/>
        <brk id="24336" max="16383" man="1"/>
        <brk id="24409" max="16383" man="1"/>
        <brk id="24482" max="16383" man="1"/>
        <brk id="24555" max="16383" man="1"/>
        <brk id="24628" max="16383" man="1"/>
        <brk id="24701" max="16383" man="1"/>
        <brk id="24774" max="16383" man="1"/>
        <brk id="24847" max="16383" man="1"/>
        <brk id="24920" max="16383" man="1"/>
        <brk id="24993" max="16383" man="1"/>
        <brk id="25066" max="16383" man="1"/>
        <brk id="25139" max="16383" man="1"/>
        <brk id="25212" max="16383" man="1"/>
        <brk id="25285" max="16383" man="1"/>
        <brk id="25358" max="16383" man="1"/>
        <brk id="25431" max="16383" man="1"/>
        <brk id="25504" max="16383" man="1"/>
        <brk id="25577" max="16383" man="1"/>
        <brk id="25650" max="16383" man="1"/>
        <brk id="25723" max="16383" man="1"/>
        <brk id="25796" max="16383" man="1"/>
        <brk id="25869" max="16383" man="1"/>
        <brk id="25942" max="16383" man="1"/>
        <brk id="26015" max="16383" man="1"/>
        <brk id="26088" max="16383" man="1"/>
        <brk id="26161" max="16383" man="1"/>
        <brk id="26234" max="16383" man="1"/>
        <brk id="26307" max="16383" man="1"/>
        <brk id="26380" max="16383" man="1"/>
        <brk id="26453" max="16383" man="1"/>
        <brk id="26526" max="16383" man="1"/>
        <brk id="26599" max="16383" man="1"/>
        <brk id="26672" max="16383" man="1"/>
        <brk id="26745" max="16383" man="1"/>
        <brk id="26818" max="16383" man="1"/>
        <brk id="26891" max="16383" man="1"/>
        <brk id="26964" max="16383" man="1"/>
        <brk id="27037" max="16383" man="1"/>
        <brk id="27110" max="16383" man="1"/>
        <brk id="27183" max="16383" man="1"/>
        <brk id="27256" max="16383" man="1"/>
        <brk id="27329" max="16383" man="1"/>
        <brk id="27402" max="16383" man="1"/>
        <brk id="27475" max="16383" man="1"/>
        <brk id="27548" max="16383" man="1"/>
        <brk id="27621" max="16383" man="1"/>
        <brk id="27694" max="16383" man="1"/>
        <brk id="27767" max="16383" man="1"/>
        <brk id="27840" max="16383" man="1"/>
        <brk id="27913" max="16383" man="1"/>
        <brk id="27986" max="16383" man="1"/>
        <brk id="28059" max="16383" man="1"/>
        <brk id="28132" max="16383" man="1"/>
        <brk id="28205" max="16383" man="1"/>
        <brk id="28278" max="16383" man="1"/>
        <brk id="28351" max="16383" man="1"/>
        <brk id="28424" max="16383" man="1"/>
        <brk id="28497" max="16383" man="1"/>
        <brk id="28570" max="16383" man="1"/>
        <brk id="28643" max="16383" man="1"/>
        <brk id="28716" max="16383" man="1"/>
        <brk id="28789" max="16383" man="1"/>
        <brk id="28862" max="16383" man="1"/>
        <brk id="28935" max="16383" man="1"/>
        <brk id="29008" max="16383" man="1"/>
        <brk id="29081" max="16383" man="1"/>
        <brk id="29154" max="16383" man="1"/>
        <brk id="29227" max="16383" man="1"/>
        <brk id="29300" max="16383" man="1"/>
        <brk id="29373" max="16383" man="1"/>
        <brk id="29446" max="16383" man="1"/>
        <brk id="29519" max="16383" man="1"/>
        <brk id="29592" max="16383" man="1"/>
        <brk id="29665" max="16383" man="1"/>
        <brk id="29738" max="16383" man="1"/>
        <brk id="29811" max="16383" man="1"/>
        <brk id="29884" max="16383" man="1"/>
        <brk id="29957" max="16383" man="1"/>
        <brk id="30030" max="16383" man="1"/>
        <brk id="30103" max="16383" man="1"/>
        <brk id="30176" max="16383" man="1"/>
        <brk id="30249" max="16383" man="1"/>
        <brk id="30322" max="16383" man="1"/>
        <brk id="30395" max="16383" man="1"/>
        <brk id="30468" max="16383" man="1"/>
        <brk id="30541" max="16383" man="1"/>
        <brk id="30614" max="16383" man="1"/>
        <brk id="30687" max="16383" man="1"/>
        <brk id="30760" max="16383" man="1"/>
        <brk id="30833" max="16383" man="1"/>
        <brk id="30906" max="16383" man="1"/>
        <brk id="30979" max="16383" man="1"/>
        <brk id="31052" max="16383" man="1"/>
        <brk id="31125" max="16383" man="1"/>
        <brk id="31198" max="16383" man="1"/>
        <brk id="31271" max="16383" man="1"/>
        <brk id="31344" max="16383" man="1"/>
        <brk id="31417" max="16383" man="1"/>
        <brk id="31490" max="16383" man="1"/>
        <brk id="31563" max="16383" man="1"/>
        <brk id="31636" max="16383" man="1"/>
        <brk id="31709" max="16383" man="1"/>
        <brk id="31782" max="16383" man="1"/>
        <brk id="31855" max="16383" man="1"/>
        <brk id="31928" max="16383" man="1"/>
        <brk id="32001" max="16383" man="1"/>
        <brk id="32074" max="16383" man="1"/>
        <brk id="32147" max="16383" man="1"/>
        <brk id="32220" max="16383" man="1"/>
        <brk id="32293" max="16383" man="1"/>
        <brk id="32366" max="16383" man="1"/>
        <brk id="32439" max="16383" man="1"/>
        <brk id="32512" max="16383" man="1"/>
        <brk id="32585" max="16383" man="1"/>
        <brk id="32658" max="16383" man="1"/>
        <brk id="32731" max="16383" man="1"/>
        <brk id="32804" max="16383" man="1"/>
        <brk id="32877" max="16383" man="1"/>
        <brk id="32950" max="16383" man="1"/>
        <brk id="33023" max="16383" man="1"/>
        <brk id="33096" max="16383" man="1"/>
        <brk id="33169" max="16383" man="1"/>
        <brk id="33242" max="16383" man="1"/>
        <brk id="33315" max="16383" man="1"/>
        <brk id="33388" max="16383" man="1"/>
        <brk id="33461" max="16383" man="1"/>
        <brk id="33534" max="16383" man="1"/>
        <brk id="33607" max="16383" man="1"/>
        <brk id="33680" max="16383" man="1"/>
        <brk id="33753" max="16383" man="1"/>
        <brk id="33826" max="16383" man="1"/>
        <brk id="33899" max="16383" man="1"/>
        <brk id="33972" max="16383" man="1"/>
        <brk id="34045" max="16383" man="1"/>
        <brk id="34118" max="16383" man="1"/>
        <brk id="34191" max="16383" man="1"/>
        <brk id="34264" max="16383" man="1"/>
        <brk id="34337" max="16383" man="1"/>
        <brk id="34410" max="16383" man="1"/>
        <brk id="34483" max="16383" man="1"/>
        <brk id="34556" max="16383" man="1"/>
        <brk id="34629" max="16383" man="1"/>
        <brk id="34702" max="16383" man="1"/>
        <brk id="34775" max="16383" man="1"/>
        <brk id="34848" max="16383" man="1"/>
        <brk id="34921" max="16383" man="1"/>
        <brk id="34994" max="16383" man="1"/>
        <brk id="35067" max="16383" man="1"/>
        <brk id="35140" max="16383" man="1"/>
        <brk id="35213" max="16383" man="1"/>
        <brk id="35286" max="16383" man="1"/>
        <brk id="35359" max="16383" man="1"/>
        <brk id="35432" max="16383" man="1"/>
        <brk id="35505" max="16383" man="1"/>
        <brk id="35578" max="16383" man="1"/>
        <brk id="35651" max="16383" man="1"/>
        <brk id="35724" max="16383" man="1"/>
        <brk id="35797" max="16383" man="1"/>
        <brk id="35870" max="16383" man="1"/>
        <brk id="35943" max="16383" man="1"/>
        <brk id="36016" max="16383" man="1"/>
        <brk id="36089" max="16383" man="1"/>
        <brk id="36162" max="16383" man="1"/>
        <brk id="36235" max="16383" man="1"/>
        <brk id="36308" max="16383" man="1"/>
        <brk id="36381" max="16383" man="1"/>
        <brk id="36454" max="16383" man="1"/>
        <brk id="36527" max="16383" man="1"/>
        <brk id="36600" max="16383" man="1"/>
        <brk id="36673" max="16383" man="1"/>
        <brk id="36746" max="16383" man="1"/>
        <brk id="36819" max="16383" man="1"/>
        <brk id="36892" max="16383" man="1"/>
        <brk id="36965" max="16383" man="1"/>
        <brk id="37038" max="16383" man="1"/>
        <brk id="37111" max="16383" man="1"/>
        <brk id="37184" max="16383" man="1"/>
        <brk id="37257" max="16383" man="1"/>
        <brk id="37330" max="16383" man="1"/>
        <brk id="37403" max="16383" man="1"/>
        <brk id="37476" max="16383" man="1"/>
        <brk id="37549" max="16383" man="1"/>
        <brk id="37622" max="16383" man="1"/>
        <brk id="37695" max="16383" man="1"/>
        <brk id="37768" max="16383" man="1"/>
        <brk id="37841" max="16383" man="1"/>
        <brk id="37914" max="16383" man="1"/>
        <brk id="37987" max="16383" man="1"/>
        <brk id="38060" max="16383" man="1"/>
        <brk id="38133" max="16383" man="1"/>
        <brk id="38206" max="16383" man="1"/>
        <brk id="38279" max="16383" man="1"/>
        <brk id="38352" max="16383" man="1"/>
        <brk id="38425" max="16383" man="1"/>
        <brk id="38498" max="16383" man="1"/>
        <brk id="38571" max="16383" man="1"/>
        <brk id="38644" max="16383" man="1"/>
        <brk id="38717" max="16383" man="1"/>
        <brk id="38790" max="16383" man="1"/>
        <brk id="38863" max="16383" man="1"/>
        <brk id="38936" max="16383" man="1"/>
        <brk id="39009" max="16383" man="1"/>
        <brk id="39082" max="16383" man="1"/>
        <brk id="39155" max="16383" man="1"/>
        <brk id="39228" max="16383" man="1"/>
        <brk id="39301" max="16383" man="1"/>
        <brk id="39374" max="16383" man="1"/>
        <brk id="39447" max="16383" man="1"/>
        <brk id="39520" max="16383" man="1"/>
        <brk id="39593" max="16383" man="1"/>
        <brk id="39666" max="16383" man="1"/>
        <brk id="39739" max="16383" man="1"/>
        <brk id="39812" max="16383" man="1"/>
        <brk id="39885" max="16383" man="1"/>
        <brk id="39958" max="16383" man="1"/>
        <brk id="40031" max="16383" man="1"/>
        <brk id="40104" max="16383" man="1"/>
        <brk id="40177" max="16383" man="1"/>
        <brk id="40250" max="16383" man="1"/>
        <brk id="40323" max="16383" man="1"/>
        <brk id="40396" max="16383" man="1"/>
        <brk id="40469" max="16383" man="1"/>
        <brk id="40542" max="16383" man="1"/>
        <brk id="40615" max="16383" man="1"/>
        <brk id="40688" max="16383" man="1"/>
        <brk id="40761" max="16383" man="1"/>
        <brk id="40834" max="16383" man="1"/>
        <brk id="40907" max="16383" man="1"/>
        <brk id="40980" max="16383" man="1"/>
        <brk id="41053" max="16383" man="1"/>
        <brk id="41126" max="16383" man="1"/>
        <brk id="41199" max="16383" man="1"/>
        <brk id="41272" max="16383" man="1"/>
        <brk id="41345" max="16383" man="1"/>
        <brk id="41418" max="16383" man="1"/>
        <brk id="41491" max="16383" man="1"/>
        <brk id="41564" max="16383" man="1"/>
        <brk id="41637" max="16383" man="1"/>
        <brk id="41710" max="16383" man="1"/>
        <brk id="41783" max="16383" man="1"/>
        <brk id="41856" max="16383" man="1"/>
        <brk id="41929" max="16383" man="1"/>
        <brk id="42002" max="16383" man="1"/>
        <brk id="42075" max="16383" man="1"/>
        <brk id="42148" max="16383" man="1"/>
        <brk id="42221" max="16383" man="1"/>
        <brk id="42294" max="16383" man="1"/>
        <brk id="42367" max="16383" man="1"/>
        <brk id="42440" max="16383" man="1"/>
        <brk id="42513" max="16383" man="1"/>
        <brk id="42586" max="16383" man="1"/>
        <brk id="42659" max="16383" man="1"/>
        <brk id="42732" max="16383" man="1"/>
        <brk id="42805" max="16383" man="1"/>
        <brk id="42878" max="16383" man="1"/>
        <brk id="42951" max="16383" man="1"/>
        <brk id="43024" max="16383" man="1"/>
        <brk id="43097" max="16383" man="1"/>
        <brk id="43170" max="16383" man="1"/>
        <brk id="43243" max="16383" man="1"/>
        <brk id="43316" max="16383" man="1"/>
        <brk id="43389" max="16383" man="1"/>
        <brk id="43462" max="16383" man="1"/>
        <brk id="43535" max="16383" man="1"/>
        <brk id="43608" max="16383" man="1"/>
        <brk id="43681" max="16383" man="1"/>
        <brk id="43754" max="16383" man="1"/>
        <brk id="43827" max="16383" man="1"/>
        <brk id="43900" max="16383" man="1"/>
        <brk id="43973" max="16383" man="1"/>
        <brk id="44046" max="16383" man="1"/>
        <brk id="44119" max="16383" man="1"/>
        <brk id="44192" max="16383" man="1"/>
        <brk id="44265" max="16383" man="1"/>
        <brk id="44338" max="16383" man="1"/>
        <brk id="44411" max="16383" man="1"/>
        <brk id="44484" max="16383" man="1"/>
        <brk id="44557" max="16383" man="1"/>
        <brk id="44630" max="16383" man="1"/>
        <brk id="44703" max="16383" man="1"/>
        <brk id="44776" max="16383" man="1"/>
        <brk id="44849" max="16383" man="1"/>
        <brk id="44922" max="16383" man="1"/>
        <brk id="44995" max="16383" man="1"/>
        <brk id="45068" max="16383" man="1"/>
        <brk id="45141" max="16383" man="1"/>
        <brk id="45214" max="16383" man="1"/>
        <brk id="45287" max="16383" man="1"/>
        <brk id="45360" max="16383" man="1"/>
        <brk id="45433" max="16383" man="1"/>
        <brk id="45506" max="16383" man="1"/>
        <brk id="45579" max="16383" man="1"/>
        <brk id="45652" max="16383" man="1"/>
        <brk id="45725" max="16383" man="1"/>
        <brk id="45798" max="16383" man="1"/>
        <brk id="45871" max="16383" man="1"/>
        <brk id="45944" max="16383" man="1"/>
        <brk id="46017" max="16383" man="1"/>
        <brk id="46090" max="16383" man="1"/>
        <brk id="46163" max="16383" man="1"/>
        <brk id="46236" max="16383" man="1"/>
        <brk id="46309" max="16383" man="1"/>
        <brk id="46382" max="16383" man="1"/>
        <brk id="46455" max="16383" man="1"/>
        <brk id="46528" max="16383" man="1"/>
        <brk id="46601" max="16383" man="1"/>
        <brk id="46674" max="16383" man="1"/>
        <brk id="46747" max="16383" man="1"/>
        <brk id="46820" max="16383" man="1"/>
        <brk id="46893" max="16383" man="1"/>
        <brk id="46966" max="16383" man="1"/>
        <brk id="47039" max="16383" man="1"/>
        <brk id="47112" max="16383" man="1"/>
        <brk id="47185" max="16383" man="1"/>
        <brk id="47258" max="16383" man="1"/>
        <brk id="47331" max="16383" man="1"/>
        <brk id="47404" max="16383" man="1"/>
        <brk id="47477" max="16383" man="1"/>
        <brk id="47550" max="16383" man="1"/>
        <brk id="47623" max="16383" man="1"/>
        <brk id="47696" max="16383" man="1"/>
        <brk id="47769" max="16383" man="1"/>
        <brk id="47842" max="16383" man="1"/>
        <brk id="47915" max="16383" man="1"/>
        <brk id="47988" max="16383" man="1"/>
        <brk id="48061" max="16383" man="1"/>
        <brk id="48134" max="16383" man="1"/>
        <brk id="48207" max="16383" man="1"/>
        <brk id="48280" max="16383" man="1"/>
        <brk id="48353" max="16383" man="1"/>
        <brk id="48426" max="16383" man="1"/>
        <brk id="48499" max="16383" man="1"/>
        <brk id="48572" max="16383" man="1"/>
        <brk id="48645" max="16383" man="1"/>
        <brk id="48718" max="16383" man="1"/>
        <brk id="48791" max="16383" man="1"/>
        <brk id="48864" max="16383" man="1"/>
        <brk id="48937" max="16383" man="1"/>
        <brk id="49010" max="16383" man="1"/>
        <brk id="49083" max="16383" man="1"/>
        <brk id="49156" max="16383" man="1"/>
        <brk id="49229" max="16383" man="1"/>
        <brk id="49302" max="16383" man="1"/>
        <brk id="49375" max="16383" man="1"/>
        <brk id="49448" max="16383" man="1"/>
        <brk id="49521" max="16383" man="1"/>
        <brk id="49594" max="16383" man="1"/>
        <brk id="49667" max="16383" man="1"/>
        <brk id="49740" max="16383" man="1"/>
        <brk id="49813" max="16383" man="1"/>
        <brk id="49886" max="16383" man="1"/>
        <brk id="49959" max="16383" man="1"/>
        <brk id="50032" max="16383" man="1"/>
        <brk id="50105" max="16383" man="1"/>
        <brk id="50178" max="16383" man="1"/>
        <brk id="50251" max="16383" man="1"/>
        <brk id="50324" max="16383" man="1"/>
        <brk id="50397" max="16383" man="1"/>
        <brk id="50470" max="16383" man="1"/>
        <brk id="50543" max="16383" man="1"/>
        <brk id="50616" max="16383" man="1"/>
        <brk id="50689" max="16383" man="1"/>
        <brk id="50762" max="16383" man="1"/>
        <brk id="50835" max="16383" man="1"/>
        <brk id="50908" max="16383" man="1"/>
        <brk id="50981" max="16383" man="1"/>
        <brk id="51054" max="16383" man="1"/>
        <brk id="51127" max="16383" man="1"/>
        <brk id="51200" max="16383" man="1"/>
        <brk id="51273" max="16383" man="1"/>
        <brk id="51346" max="16383" man="1"/>
        <brk id="51419" max="16383" man="1"/>
        <brk id="51492" max="16383" man="1"/>
        <brk id="51565" max="16383" man="1"/>
        <brk id="51638" max="16383" man="1"/>
        <brk id="51711" max="16383" man="1"/>
        <brk id="51784" max="16383" man="1"/>
        <brk id="51857" max="16383" man="1"/>
        <brk id="51930" max="16383" man="1"/>
        <brk id="52003" max="16383" man="1"/>
        <brk id="52076" max="16383" man="1"/>
        <brk id="52149" max="16383" man="1"/>
        <brk id="52222" max="16383" man="1"/>
        <brk id="52295" max="16383" man="1"/>
        <brk id="52368" max="16383" man="1"/>
        <brk id="52441" max="16383" man="1"/>
        <brk id="52514" max="16383" man="1"/>
        <brk id="52587" max="16383" man="1"/>
        <brk id="52660" max="16383" man="1"/>
        <brk id="52733" max="16383" man="1"/>
        <brk id="52806" max="16383" man="1"/>
        <brk id="52879" max="16383" man="1"/>
        <brk id="52952" max="16383" man="1"/>
        <brk id="53025" max="16383" man="1"/>
        <brk id="53098" max="16383" man="1"/>
        <brk id="53171" max="16383" man="1"/>
        <brk id="53244" max="16383" man="1"/>
        <brk id="53317" max="16383" man="1"/>
        <brk id="53390" max="16383" man="1"/>
        <brk id="53463" max="16383" man="1"/>
        <brk id="53536" max="16383" man="1"/>
        <brk id="53609" max="16383" man="1"/>
        <brk id="53682" max="16383" man="1"/>
        <brk id="53755" max="16383" man="1"/>
        <brk id="53828" max="16383" man="1"/>
        <brk id="53901" max="16383" man="1"/>
        <brk id="53974" max="16383" man="1"/>
        <brk id="54047" max="16383" man="1"/>
        <brk id="54120" max="16383" man="1"/>
        <brk id="54193" max="16383" man="1"/>
        <brk id="54266" max="16383" man="1"/>
        <brk id="54339" max="16383" man="1"/>
        <brk id="54412" max="16383" man="1"/>
        <brk id="54485" max="16383" man="1"/>
        <brk id="54558" max="16383" man="1"/>
        <brk id="54631" max="16383" man="1"/>
        <brk id="54704" max="16383" man="1"/>
        <brk id="54777" max="16383" man="1"/>
        <brk id="54850" max="16383" man="1"/>
        <brk id="54923" max="16383" man="1"/>
        <brk id="54996" max="16383" man="1"/>
        <brk id="55069" max="16383" man="1"/>
        <brk id="55142" max="16383" man="1"/>
        <brk id="55215" max="16383" man="1"/>
        <brk id="55288" max="16383" man="1"/>
        <brk id="55361" max="16383" man="1"/>
        <brk id="55434" max="16383" man="1"/>
        <brk id="55507" max="16383" man="1"/>
        <brk id="55580" max="16383" man="1"/>
        <brk id="55653" max="16383" man="1"/>
        <brk id="55726" max="16383" man="1"/>
        <brk id="55799" max="16383" man="1"/>
        <brk id="55872" max="16383" man="1"/>
        <brk id="55945" max="16383" man="1"/>
        <brk id="56018" max="16383" man="1"/>
        <brk id="56091" max="16383" man="1"/>
        <brk id="56164" max="16383" man="1"/>
        <brk id="56237" max="16383" man="1"/>
        <brk id="56310" max="16383" man="1"/>
        <brk id="56383" max="16383" man="1"/>
        <brk id="56456" max="16383" man="1"/>
        <brk id="56529" max="16383" man="1"/>
        <brk id="56602" max="16383" man="1"/>
        <brk id="56675" max="16383" man="1"/>
        <brk id="56748" max="16383" man="1"/>
        <brk id="56821" max="16383" man="1"/>
        <brk id="56894" max="16383" man="1"/>
        <brk id="56967" max="16383" man="1"/>
        <brk id="57040" max="16383" man="1"/>
        <brk id="57113" max="16383" man="1"/>
        <brk id="57186" max="16383" man="1"/>
        <brk id="57259" max="16383" man="1"/>
        <brk id="57332" max="16383" man="1"/>
        <brk id="57405" max="16383" man="1"/>
        <brk id="57478" max="16383" man="1"/>
        <brk id="57551" max="16383" man="1"/>
        <brk id="57624" max="16383" man="1"/>
        <brk id="57697" max="16383" man="1"/>
        <brk id="57770" max="16383" man="1"/>
        <brk id="57843" max="16383" man="1"/>
        <brk id="57916" max="16383" man="1"/>
        <brk id="57989" max="16383" man="1"/>
        <brk id="58062" max="16383" man="1"/>
        <brk id="58135" max="16383" man="1"/>
        <brk id="58208" max="16383" man="1"/>
        <brk id="58281" max="16383" man="1"/>
        <brk id="58354" max="16383" man="1"/>
        <brk id="58427" max="16383" man="1"/>
        <brk id="58500" max="16383" man="1"/>
        <brk id="58573" max="16383" man="1"/>
        <brk id="58646" max="16383" man="1"/>
        <brk id="58719" max="16383" man="1"/>
        <brk id="58792" max="16383" man="1"/>
        <brk id="58865" max="16383" man="1"/>
        <brk id="58938" max="16383" man="1"/>
        <brk id="59011" max="16383" man="1"/>
        <brk id="59084" max="16383" man="1"/>
        <brk id="59157" max="16383" man="1"/>
        <brk id="59230" max="16383" man="1"/>
        <brk id="59303" max="16383" man="1"/>
        <brk id="59376" max="16383" man="1"/>
        <brk id="59449" max="16383" man="1"/>
        <brk id="59522" max="16383" man="1"/>
        <brk id="59595" max="16383" man="1"/>
        <brk id="59668" max="16383" man="1"/>
        <brk id="59741" max="16383" man="1"/>
        <brk id="59814" max="16383" man="1"/>
        <brk id="59887" max="16383" man="1"/>
        <brk id="59960" max="16383" man="1"/>
        <brk id="60033" max="16383" man="1"/>
        <brk id="60106" max="16383" man="1"/>
        <brk id="60179" max="16383" man="1"/>
        <brk id="60252" max="16383" man="1"/>
        <brk id="60325" max="16383" man="1"/>
        <brk id="60398" max="16383" man="1"/>
        <brk id="60471" max="16383" man="1"/>
        <brk id="60544" max="16383" man="1"/>
        <brk id="60617" max="16383" man="1"/>
        <brk id="60690" max="16383" man="1"/>
        <brk id="60763" max="16383" man="1"/>
        <brk id="60836" max="16383" man="1"/>
        <brk id="60909" max="16383" man="1"/>
        <brk id="60982" max="16383" man="1"/>
        <brk id="61055" max="16383" man="1"/>
        <brk id="61128" max="16383" man="1"/>
        <brk id="61201" max="16383" man="1"/>
        <brk id="61274" max="16383" man="1"/>
        <brk id="61347" max="16383" man="1"/>
        <brk id="61420" max="16383" man="1"/>
        <brk id="61493" max="16383" man="1"/>
        <brk id="61566" max="16383" man="1"/>
        <brk id="61639" max="16383" man="1"/>
        <brk id="61712" max="16383" man="1"/>
        <brk id="61785" max="16383" man="1"/>
        <brk id="61858" max="16383" man="1"/>
        <brk id="61931" max="16383" man="1"/>
        <brk id="62004" max="16383" man="1"/>
        <brk id="62077" max="16383" man="1"/>
        <brk id="62150" max="16383" man="1"/>
        <brk id="62223" max="16383" man="1"/>
        <brk id="62296" max="16383" man="1"/>
        <brk id="62369" max="16383" man="1"/>
        <brk id="62442" max="16383" man="1"/>
        <brk id="62515" max="16383" man="1"/>
        <brk id="62588" max="16383" man="1"/>
        <brk id="62661" max="16383" man="1"/>
        <brk id="62734" max="16383" man="1"/>
        <brk id="62807" max="16383" man="1"/>
        <brk id="62880" max="16383" man="1"/>
        <brk id="62953" max="16383" man="1"/>
        <brk id="63026" max="16383" man="1"/>
        <brk id="63099" max="16383" man="1"/>
        <brk id="63172" max="16383" man="1"/>
        <brk id="63245" max="16383" man="1"/>
        <brk id="63318" max="16383" man="1"/>
        <brk id="63391" max="16383" man="1"/>
        <brk id="63464" max="16383" man="1"/>
        <brk id="63537" max="16383" man="1"/>
        <brk id="63610" max="16383" man="1"/>
        <brk id="63683" max="16383" man="1"/>
        <brk id="63756" max="16383" man="1"/>
        <brk id="63829" max="16383" man="1"/>
        <brk id="63902" max="16383" man="1"/>
        <brk id="63975" max="16383" man="1"/>
        <brk id="64048" max="16383" man="1"/>
        <brk id="64121" max="16383" man="1"/>
        <brk id="64194" max="16383" man="1"/>
        <brk id="64267" max="16383" man="1"/>
        <brk id="64340" max="16383" man="1"/>
        <brk id="64413" max="16383" man="1"/>
        <brk id="64486" max="16383" man="1"/>
        <brk id="64559" max="16383" man="1"/>
        <brk id="64632" max="16383" man="1"/>
        <brk id="64705" max="16383" man="1"/>
        <brk id="64778" max="16383" man="1"/>
        <brk id="64851" max="16383" man="1"/>
        <brk id="64924" max="16383" man="1"/>
        <brk id="64997" max="16383" man="1"/>
        <brk id="65070" max="16383" man="1"/>
        <brk id="65143" max="16383" man="1"/>
        <brk id="65216" max="16383" man="1"/>
        <brk id="65289" max="16383" man="1"/>
        <brk id="65362" max="16383" man="1"/>
        <brk id="65435" max="16383" man="1"/>
        <brk id="65508" max="16383" man="1"/>
      </rowBreaks>
      <pageMargins left="0.39370078740157483" right="0.31496062992125984" top="0.74803149606299213" bottom="0.74803149606299213" header="0.31496062992125984" footer="0.31496062992125984"/>
      <pageSetup paperSize="9" scale="78" orientation="portrait" horizontalDpi="4294967295" verticalDpi="4294967295" r:id="rId3"/>
      <headerFooter alignWithMargins="0">
        <oddHeader>&amp;CPage &amp;P&amp;RCDE Bloc Technique Moroni - 2017</oddHeader>
        <oddFooter>&amp;CPage &amp;P</oddFooter>
      </headerFooter>
    </customSheetView>
  </customSheetViews>
  <mergeCells count="5">
    <mergeCell ref="A553:F553"/>
    <mergeCell ref="A350:A352"/>
    <mergeCell ref="A376:A378"/>
    <mergeCell ref="B2:F2"/>
    <mergeCell ref="B506:E506"/>
  </mergeCells>
  <phoneticPr fontId="0" type="noConversion"/>
  <pageMargins left="0.39370078740157483" right="0.31496062992125984" top="0.74803149606299213" bottom="0.74803149606299213" header="0.31496062992125984" footer="0.31496062992125984"/>
  <pageSetup paperSize="9" orientation="portrait" horizontalDpi="4294967295" verticalDpi="4294967295" r:id="rId4"/>
  <headerFooter alignWithMargins="0">
    <oddHeader>&amp;CPage &amp;P&amp;RCDE Bloc Technique Bissau - 2021</oddHeader>
    <oddFooter>&amp;CPage &amp;P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8"/>
  <sheetViews>
    <sheetView tabSelected="1" showWhiteSpace="0" view="pageLayout" topLeftCell="A391" zoomScaleNormal="100" zoomScaleSheetLayoutView="130" workbookViewId="0">
      <selection activeCell="E407" sqref="E407"/>
    </sheetView>
  </sheetViews>
  <sheetFormatPr baseColWidth="10" defaultRowHeight="12.75"/>
  <cols>
    <col min="1" max="1" width="8" customWidth="1"/>
    <col min="2" max="2" width="50.85546875" customWidth="1"/>
    <col min="3" max="3" width="6" style="178" customWidth="1"/>
    <col min="4" max="4" width="13.7109375" style="178" customWidth="1"/>
    <col min="5" max="5" width="38.7109375" style="178" customWidth="1"/>
  </cols>
  <sheetData>
    <row r="1" spans="1:6" ht="13.5" thickBot="1">
      <c r="A1" s="183"/>
      <c r="B1" s="179"/>
      <c r="C1" s="179"/>
      <c r="D1" s="179"/>
      <c r="E1" s="180"/>
    </row>
    <row r="2" spans="1:6" ht="23.25" thickBot="1">
      <c r="A2" s="184"/>
      <c r="B2" s="228" t="s">
        <v>652</v>
      </c>
      <c r="C2" s="229"/>
      <c r="D2" s="230"/>
      <c r="E2" s="231"/>
    </row>
    <row r="3" spans="1:6" ht="15.75">
      <c r="A3" s="185" t="s">
        <v>0</v>
      </c>
      <c r="B3" s="193" t="s">
        <v>1</v>
      </c>
      <c r="C3" s="198" t="s">
        <v>31</v>
      </c>
      <c r="D3" s="212" t="s">
        <v>33</v>
      </c>
      <c r="E3" s="201" t="s">
        <v>33</v>
      </c>
    </row>
    <row r="4" spans="1:6" ht="15.75">
      <c r="A4" s="185"/>
      <c r="B4" s="32"/>
      <c r="C4" s="199"/>
      <c r="D4" s="161" t="s">
        <v>615</v>
      </c>
      <c r="E4" s="201" t="s">
        <v>616</v>
      </c>
    </row>
    <row r="5" spans="1:6" ht="14.25">
      <c r="A5" s="186"/>
      <c r="B5" s="64" t="s">
        <v>130</v>
      </c>
      <c r="C5" s="132"/>
      <c r="D5" s="162"/>
      <c r="E5" s="202"/>
    </row>
    <row r="6" spans="1:6">
      <c r="A6" s="186">
        <v>1</v>
      </c>
      <c r="B6" s="7" t="s">
        <v>2</v>
      </c>
      <c r="C6" s="133"/>
      <c r="D6" s="3"/>
      <c r="E6" s="203"/>
    </row>
    <row r="7" spans="1:6">
      <c r="A7" s="186" t="s">
        <v>671</v>
      </c>
      <c r="B7" s="6" t="s">
        <v>331</v>
      </c>
      <c r="C7" s="133" t="s">
        <v>3</v>
      </c>
      <c r="D7" s="3"/>
      <c r="E7" s="203"/>
    </row>
    <row r="8" spans="1:6">
      <c r="A8" s="186" t="s">
        <v>672</v>
      </c>
      <c r="B8" s="8" t="s">
        <v>210</v>
      </c>
      <c r="C8" s="133"/>
      <c r="D8" s="3"/>
      <c r="E8" s="203"/>
    </row>
    <row r="9" spans="1:6">
      <c r="A9" s="186"/>
      <c r="B9" s="8" t="s">
        <v>36</v>
      </c>
      <c r="C9" s="133" t="s">
        <v>3</v>
      </c>
      <c r="D9" s="3"/>
      <c r="E9" s="203"/>
    </row>
    <row r="10" spans="1:6">
      <c r="A10" s="186" t="s">
        <v>673</v>
      </c>
      <c r="B10" s="8" t="s">
        <v>212</v>
      </c>
      <c r="C10" s="133" t="s">
        <v>4</v>
      </c>
      <c r="D10" s="3"/>
      <c r="E10" s="203"/>
    </row>
    <row r="11" spans="1:6">
      <c r="A11" s="186" t="s">
        <v>674</v>
      </c>
      <c r="B11" s="8" t="s">
        <v>213</v>
      </c>
      <c r="C11" s="133" t="s">
        <v>4</v>
      </c>
      <c r="D11" s="3"/>
      <c r="E11" s="203"/>
    </row>
    <row r="12" spans="1:6">
      <c r="A12" s="186" t="s">
        <v>675</v>
      </c>
      <c r="B12" s="8" t="s">
        <v>122</v>
      </c>
      <c r="C12" s="133" t="s">
        <v>4</v>
      </c>
      <c r="D12" s="3"/>
      <c r="E12" s="203"/>
    </row>
    <row r="13" spans="1:6">
      <c r="A13" s="186" t="s">
        <v>676</v>
      </c>
      <c r="B13" s="8" t="s">
        <v>123</v>
      </c>
      <c r="C13" s="133" t="s">
        <v>4</v>
      </c>
      <c r="D13" s="3"/>
      <c r="E13" s="203"/>
    </row>
    <row r="14" spans="1:6">
      <c r="A14" s="186" t="s">
        <v>677</v>
      </c>
      <c r="B14" s="8" t="s">
        <v>124</v>
      </c>
      <c r="C14" s="133" t="s">
        <v>3</v>
      </c>
      <c r="D14" s="3"/>
      <c r="E14" s="203"/>
    </row>
    <row r="15" spans="1:6" s="57" customFormat="1">
      <c r="A15" s="29" t="s">
        <v>789</v>
      </c>
      <c r="B15" s="7" t="s">
        <v>785</v>
      </c>
      <c r="C15" s="133"/>
      <c r="D15" s="2"/>
      <c r="E15" s="216"/>
      <c r="F15" s="215"/>
    </row>
    <row r="16" spans="1:6" s="57" customFormat="1">
      <c r="A16" s="29"/>
      <c r="B16" s="6" t="s">
        <v>788</v>
      </c>
      <c r="C16" s="133" t="s">
        <v>55</v>
      </c>
      <c r="D16" s="2"/>
      <c r="E16" s="216"/>
      <c r="F16" s="215"/>
    </row>
    <row r="17" spans="1:5">
      <c r="A17" s="186" t="s">
        <v>678</v>
      </c>
      <c r="B17" s="7" t="s">
        <v>6</v>
      </c>
      <c r="C17" s="133"/>
      <c r="D17" s="48"/>
      <c r="E17" s="204"/>
    </row>
    <row r="18" spans="1:5">
      <c r="A18" s="186" t="s">
        <v>208</v>
      </c>
      <c r="B18" s="45" t="s">
        <v>746</v>
      </c>
      <c r="C18" s="133" t="s">
        <v>3</v>
      </c>
      <c r="D18" s="213"/>
      <c r="E18" s="204"/>
    </row>
    <row r="19" spans="1:5">
      <c r="A19" s="186" t="s">
        <v>209</v>
      </c>
      <c r="B19" s="45" t="s">
        <v>37</v>
      </c>
      <c r="C19" s="135"/>
      <c r="D19" s="48"/>
      <c r="E19" s="204"/>
    </row>
    <row r="20" spans="1:5">
      <c r="A20" s="186"/>
      <c r="B20" s="45" t="s">
        <v>38</v>
      </c>
      <c r="C20" s="135" t="s">
        <v>4</v>
      </c>
      <c r="D20" s="48"/>
      <c r="E20" s="204"/>
    </row>
    <row r="21" spans="1:5" ht="25.5">
      <c r="A21" s="186" t="s">
        <v>211</v>
      </c>
      <c r="B21" s="45" t="s">
        <v>599</v>
      </c>
      <c r="C21" s="135"/>
      <c r="D21" s="31"/>
      <c r="E21" s="204"/>
    </row>
    <row r="22" spans="1:5" ht="14.25">
      <c r="A22" s="186"/>
      <c r="B22" s="45" t="s">
        <v>39</v>
      </c>
      <c r="C22" s="135"/>
      <c r="D22" s="31"/>
      <c r="E22" s="204"/>
    </row>
    <row r="23" spans="1:5" ht="14.25">
      <c r="A23" s="162"/>
      <c r="B23" s="45" t="s">
        <v>199</v>
      </c>
      <c r="C23" s="133" t="s">
        <v>4</v>
      </c>
      <c r="D23" s="31"/>
      <c r="E23" s="204"/>
    </row>
    <row r="24" spans="1:5" ht="14.25">
      <c r="A24" s="162"/>
      <c r="B24" s="45" t="s">
        <v>200</v>
      </c>
      <c r="C24" s="133" t="s">
        <v>4</v>
      </c>
      <c r="D24" s="31"/>
      <c r="E24" s="204"/>
    </row>
    <row r="25" spans="1:5" ht="14.25">
      <c r="A25" s="162"/>
      <c r="B25" s="45" t="s">
        <v>600</v>
      </c>
      <c r="C25" s="133" t="s">
        <v>4</v>
      </c>
      <c r="D25" s="31"/>
      <c r="E25" s="204"/>
    </row>
    <row r="26" spans="1:5" ht="14.25">
      <c r="A26" s="162"/>
      <c r="B26" s="45" t="s">
        <v>601</v>
      </c>
      <c r="C26" s="133" t="s">
        <v>4</v>
      </c>
      <c r="D26" s="31"/>
      <c r="E26" s="205"/>
    </row>
    <row r="27" spans="1:5" ht="14.25">
      <c r="A27" s="162"/>
      <c r="B27" s="45" t="s">
        <v>202</v>
      </c>
      <c r="C27" s="133" t="s">
        <v>4</v>
      </c>
      <c r="D27" s="31"/>
      <c r="E27" s="204"/>
    </row>
    <row r="28" spans="1:5">
      <c r="A28" s="162"/>
      <c r="B28" s="45" t="s">
        <v>206</v>
      </c>
      <c r="C28" s="133" t="s">
        <v>4</v>
      </c>
      <c r="D28" s="48"/>
      <c r="E28" s="204"/>
    </row>
    <row r="29" spans="1:5">
      <c r="A29" s="162"/>
      <c r="B29" s="45" t="s">
        <v>201</v>
      </c>
      <c r="C29" s="133" t="s">
        <v>4</v>
      </c>
      <c r="D29" s="48"/>
      <c r="E29" s="204"/>
    </row>
    <row r="30" spans="1:5">
      <c r="A30" s="186" t="s">
        <v>214</v>
      </c>
      <c r="B30" s="45" t="s">
        <v>40</v>
      </c>
      <c r="C30" s="133"/>
      <c r="D30" s="48"/>
      <c r="E30" s="204"/>
    </row>
    <row r="31" spans="1:5">
      <c r="A31" s="186"/>
      <c r="B31" s="45" t="s">
        <v>41</v>
      </c>
      <c r="C31" s="133" t="s">
        <v>4</v>
      </c>
      <c r="D31" s="48"/>
      <c r="E31" s="204"/>
    </row>
    <row r="32" spans="1:5">
      <c r="A32" s="186" t="s">
        <v>215</v>
      </c>
      <c r="B32" s="45" t="s">
        <v>42</v>
      </c>
      <c r="C32" s="133"/>
      <c r="D32" s="48"/>
      <c r="E32" s="204"/>
    </row>
    <row r="33" spans="1:5">
      <c r="A33" s="186"/>
      <c r="B33" s="45" t="s">
        <v>602</v>
      </c>
      <c r="C33" s="133" t="s">
        <v>4</v>
      </c>
      <c r="D33" s="48"/>
      <c r="E33" s="204"/>
    </row>
    <row r="34" spans="1:5">
      <c r="A34" s="186" t="s">
        <v>216</v>
      </c>
      <c r="B34" s="45" t="s">
        <v>603</v>
      </c>
      <c r="C34" s="133"/>
      <c r="D34" s="48"/>
      <c r="E34" s="204"/>
    </row>
    <row r="35" spans="1:5" ht="14.25">
      <c r="A35" s="186"/>
      <c r="B35" s="45" t="s">
        <v>604</v>
      </c>
      <c r="C35" s="133"/>
      <c r="D35" s="31"/>
      <c r="E35" s="205"/>
    </row>
    <row r="36" spans="1:5" ht="14.25">
      <c r="A36" s="186"/>
      <c r="B36" s="45" t="s">
        <v>131</v>
      </c>
      <c r="C36" s="133" t="s">
        <v>4</v>
      </c>
      <c r="D36" s="31"/>
      <c r="E36" s="205"/>
    </row>
    <row r="37" spans="1:5" ht="14.25">
      <c r="A37" s="162"/>
      <c r="B37" s="45" t="s">
        <v>203</v>
      </c>
      <c r="C37" s="133" t="s">
        <v>4</v>
      </c>
      <c r="D37" s="31"/>
      <c r="E37" s="205"/>
    </row>
    <row r="38" spans="1:5" ht="14.25">
      <c r="A38" s="162"/>
      <c r="B38" s="45" t="s">
        <v>204</v>
      </c>
      <c r="C38" s="133" t="s">
        <v>4</v>
      </c>
      <c r="D38" s="31"/>
      <c r="E38" s="205"/>
    </row>
    <row r="39" spans="1:5" ht="14.25">
      <c r="A39" s="162"/>
      <c r="B39" s="45" t="s">
        <v>605</v>
      </c>
      <c r="C39" s="133" t="s">
        <v>4</v>
      </c>
      <c r="D39" s="31"/>
      <c r="E39" s="204"/>
    </row>
    <row r="40" spans="1:5">
      <c r="A40" s="162"/>
      <c r="B40" s="45" t="s">
        <v>221</v>
      </c>
      <c r="C40" s="133" t="s">
        <v>3</v>
      </c>
      <c r="D40" s="48"/>
      <c r="E40" s="204"/>
    </row>
    <row r="41" spans="1:5" ht="25.5">
      <c r="A41" s="187" t="s">
        <v>217</v>
      </c>
      <c r="B41" s="45" t="s">
        <v>606</v>
      </c>
      <c r="C41" s="133"/>
      <c r="D41" s="48"/>
      <c r="E41" s="204"/>
    </row>
    <row r="42" spans="1:5">
      <c r="A42" s="187"/>
      <c r="B42" s="45" t="s">
        <v>44</v>
      </c>
      <c r="C42" s="135"/>
      <c r="D42" s="48"/>
      <c r="E42" s="204"/>
    </row>
    <row r="43" spans="1:5" ht="14.25">
      <c r="A43" s="187"/>
      <c r="B43" s="45" t="s">
        <v>45</v>
      </c>
      <c r="C43" s="135" t="s">
        <v>90</v>
      </c>
      <c r="D43" s="31"/>
      <c r="E43" s="205"/>
    </row>
    <row r="44" spans="1:5">
      <c r="A44" s="164"/>
      <c r="B44" s="48" t="s">
        <v>207</v>
      </c>
      <c r="C44" s="133" t="s">
        <v>7</v>
      </c>
      <c r="D44" s="48"/>
      <c r="E44" s="204"/>
    </row>
    <row r="45" spans="1:5">
      <c r="A45" s="164"/>
      <c r="B45" s="48" t="s">
        <v>651</v>
      </c>
      <c r="C45" s="133" t="s">
        <v>7</v>
      </c>
      <c r="D45" s="48"/>
      <c r="E45" s="204"/>
    </row>
    <row r="46" spans="1:5" ht="14.25">
      <c r="A46" s="187"/>
      <c r="B46" s="45" t="s">
        <v>141</v>
      </c>
      <c r="C46" s="133"/>
      <c r="D46" s="31"/>
      <c r="E46" s="205"/>
    </row>
    <row r="47" spans="1:5" ht="14.25">
      <c r="A47" s="187"/>
      <c r="B47" s="45" t="s">
        <v>43</v>
      </c>
      <c r="C47" s="133" t="s">
        <v>90</v>
      </c>
      <c r="D47" s="31"/>
      <c r="E47" s="205"/>
    </row>
    <row r="48" spans="1:5" ht="14.25">
      <c r="A48" s="164"/>
      <c r="B48" s="45" t="s">
        <v>607</v>
      </c>
      <c r="C48" s="133" t="s">
        <v>7</v>
      </c>
      <c r="D48" s="31"/>
      <c r="E48" s="205"/>
    </row>
    <row r="49" spans="1:5">
      <c r="A49" s="164"/>
      <c r="B49" s="45" t="s">
        <v>608</v>
      </c>
      <c r="C49" s="133" t="s">
        <v>7</v>
      </c>
      <c r="D49" s="3"/>
      <c r="E49" s="203"/>
    </row>
    <row r="50" spans="1:5">
      <c r="A50" s="164"/>
      <c r="B50" s="45" t="s">
        <v>205</v>
      </c>
      <c r="C50" s="133" t="s">
        <v>7</v>
      </c>
      <c r="D50" s="48"/>
      <c r="E50" s="206"/>
    </row>
    <row r="51" spans="1:5">
      <c r="A51" s="186" t="s">
        <v>747</v>
      </c>
      <c r="B51" s="45" t="s">
        <v>748</v>
      </c>
      <c r="C51" s="133" t="s">
        <v>3</v>
      </c>
      <c r="D51" s="3"/>
      <c r="E51" s="203"/>
    </row>
    <row r="52" spans="1:5">
      <c r="A52" s="187"/>
      <c r="B52" s="45"/>
      <c r="C52" s="133"/>
      <c r="D52" s="2"/>
      <c r="E52" s="207"/>
    </row>
    <row r="53" spans="1:5">
      <c r="A53" s="186" t="s">
        <v>218</v>
      </c>
      <c r="B53" s="7" t="s">
        <v>9</v>
      </c>
      <c r="C53" s="133"/>
      <c r="D53" s="2"/>
      <c r="E53" s="207"/>
    </row>
    <row r="54" spans="1:5">
      <c r="A54" s="187" t="s">
        <v>679</v>
      </c>
      <c r="B54" s="45" t="s">
        <v>142</v>
      </c>
      <c r="C54" s="135" t="s">
        <v>7</v>
      </c>
      <c r="D54" s="48"/>
      <c r="E54" s="204"/>
    </row>
    <row r="55" spans="1:5">
      <c r="A55" s="187" t="s">
        <v>90</v>
      </c>
      <c r="B55" s="45" t="s">
        <v>609</v>
      </c>
      <c r="C55" s="135" t="s">
        <v>7</v>
      </c>
      <c r="D55" s="48"/>
      <c r="E55" s="204"/>
    </row>
    <row r="56" spans="1:5">
      <c r="A56" s="187"/>
      <c r="B56" s="45" t="s">
        <v>46</v>
      </c>
      <c r="C56" s="135" t="s">
        <v>7</v>
      </c>
      <c r="D56" s="48"/>
      <c r="E56" s="204" t="s">
        <v>90</v>
      </c>
    </row>
    <row r="57" spans="1:5">
      <c r="A57" s="187"/>
      <c r="B57" s="45" t="s">
        <v>143</v>
      </c>
      <c r="C57" s="135" t="s">
        <v>7</v>
      </c>
      <c r="D57" s="48"/>
      <c r="E57" s="204"/>
    </row>
    <row r="58" spans="1:5">
      <c r="A58" s="187" t="s">
        <v>219</v>
      </c>
      <c r="B58" s="45" t="s">
        <v>225</v>
      </c>
      <c r="C58" s="135"/>
      <c r="D58" s="48"/>
      <c r="E58" s="204"/>
    </row>
    <row r="59" spans="1:5">
      <c r="A59" s="187"/>
      <c r="B59" s="45" t="s">
        <v>10</v>
      </c>
      <c r="C59" s="135"/>
      <c r="D59" s="48"/>
      <c r="E59" s="204"/>
    </row>
    <row r="60" spans="1:5">
      <c r="A60" s="187"/>
      <c r="B60" s="45" t="s">
        <v>47</v>
      </c>
      <c r="C60" s="135" t="s">
        <v>7</v>
      </c>
      <c r="D60" s="48"/>
      <c r="E60" s="204"/>
    </row>
    <row r="61" spans="1:5">
      <c r="A61" s="187" t="s">
        <v>90</v>
      </c>
      <c r="B61" s="45" t="s">
        <v>48</v>
      </c>
      <c r="C61" s="135"/>
      <c r="D61" s="48"/>
      <c r="E61" s="204" t="s">
        <v>90</v>
      </c>
    </row>
    <row r="62" spans="1:5">
      <c r="A62" s="187"/>
      <c r="B62" s="45" t="s">
        <v>49</v>
      </c>
      <c r="C62" s="135" t="s">
        <v>7</v>
      </c>
      <c r="D62" s="48"/>
      <c r="E62" s="204" t="s">
        <v>90</v>
      </c>
    </row>
    <row r="63" spans="1:5">
      <c r="A63" s="187"/>
      <c r="B63" s="45" t="s">
        <v>50</v>
      </c>
      <c r="C63" s="135"/>
      <c r="D63" s="3"/>
      <c r="E63" s="203"/>
    </row>
    <row r="64" spans="1:5" ht="25.5">
      <c r="A64" s="187"/>
      <c r="B64" s="45" t="s">
        <v>51</v>
      </c>
      <c r="C64" s="135" t="s">
        <v>7</v>
      </c>
      <c r="D64" s="48"/>
      <c r="E64" s="206"/>
    </row>
    <row r="65" spans="1:5">
      <c r="A65" s="187" t="s">
        <v>90</v>
      </c>
      <c r="B65" s="45" t="s">
        <v>226</v>
      </c>
      <c r="C65" s="135" t="s">
        <v>610</v>
      </c>
      <c r="D65" s="3"/>
      <c r="E65" s="203"/>
    </row>
    <row r="66" spans="1:5">
      <c r="A66" s="187" t="s">
        <v>220</v>
      </c>
      <c r="B66" s="45" t="s">
        <v>52</v>
      </c>
      <c r="C66" s="135" t="s">
        <v>7</v>
      </c>
      <c r="D66" s="3"/>
      <c r="E66" s="203"/>
    </row>
    <row r="67" spans="1:5">
      <c r="A67" s="186"/>
      <c r="B67" s="6"/>
      <c r="C67" s="133"/>
      <c r="D67" s="3"/>
      <c r="E67" s="203"/>
    </row>
    <row r="68" spans="1:5">
      <c r="A68" s="187" t="s">
        <v>222</v>
      </c>
      <c r="B68" s="7" t="s">
        <v>12</v>
      </c>
      <c r="C68" s="133"/>
      <c r="D68" s="3"/>
      <c r="E68" s="203"/>
    </row>
    <row r="69" spans="1:5">
      <c r="A69" s="186" t="s">
        <v>223</v>
      </c>
      <c r="B69" s="45" t="s">
        <v>232</v>
      </c>
      <c r="C69" s="133"/>
      <c r="D69" s="3"/>
      <c r="E69" s="203"/>
    </row>
    <row r="70" spans="1:5">
      <c r="A70" s="186"/>
      <c r="B70" s="6" t="s">
        <v>53</v>
      </c>
      <c r="C70" s="133"/>
      <c r="D70" s="3"/>
      <c r="E70" s="203"/>
    </row>
    <row r="71" spans="1:5" ht="25.5">
      <c r="A71" s="186"/>
      <c r="B71" s="6" t="s">
        <v>54</v>
      </c>
      <c r="C71" s="133" t="s">
        <v>3</v>
      </c>
      <c r="D71" s="3"/>
      <c r="E71" s="203"/>
    </row>
    <row r="72" spans="1:5">
      <c r="A72" s="186"/>
      <c r="B72" s="6" t="s">
        <v>147</v>
      </c>
      <c r="C72" s="133" t="s">
        <v>3</v>
      </c>
      <c r="D72" s="48"/>
      <c r="E72" s="206"/>
    </row>
    <row r="73" spans="1:5" ht="25.5">
      <c r="A73" s="186"/>
      <c r="B73" s="6" t="s">
        <v>233</v>
      </c>
      <c r="C73" s="133" t="s">
        <v>3</v>
      </c>
      <c r="D73" s="3"/>
      <c r="E73" s="203"/>
    </row>
    <row r="74" spans="1:5">
      <c r="A74" s="186" t="s">
        <v>235</v>
      </c>
      <c r="B74" s="6" t="s">
        <v>132</v>
      </c>
      <c r="C74" s="133" t="s">
        <v>55</v>
      </c>
      <c r="D74" s="3"/>
      <c r="E74" s="203"/>
    </row>
    <row r="75" spans="1:5" ht="38.25">
      <c r="A75" s="186" t="s">
        <v>224</v>
      </c>
      <c r="B75" s="6" t="s">
        <v>749</v>
      </c>
      <c r="C75" s="133" t="s">
        <v>3</v>
      </c>
      <c r="D75" s="3"/>
      <c r="E75" s="203"/>
    </row>
    <row r="76" spans="1:5">
      <c r="A76" s="186"/>
      <c r="B76" s="6"/>
      <c r="C76" s="133"/>
      <c r="D76" s="3"/>
      <c r="E76" s="203"/>
    </row>
    <row r="77" spans="1:5">
      <c r="A77" s="186" t="s">
        <v>680</v>
      </c>
      <c r="B77" s="6" t="s">
        <v>13</v>
      </c>
      <c r="C77" s="133" t="s">
        <v>55</v>
      </c>
      <c r="D77" s="3"/>
      <c r="E77" s="203"/>
    </row>
    <row r="78" spans="1:5">
      <c r="A78" s="186" t="s">
        <v>681</v>
      </c>
      <c r="B78" s="6" t="s">
        <v>56</v>
      </c>
      <c r="C78" s="133" t="s">
        <v>55</v>
      </c>
      <c r="D78" s="3"/>
      <c r="E78" s="203"/>
    </row>
    <row r="79" spans="1:5">
      <c r="A79" s="186" t="s">
        <v>750</v>
      </c>
      <c r="B79" s="6" t="s">
        <v>751</v>
      </c>
      <c r="C79" s="133" t="s">
        <v>3</v>
      </c>
      <c r="D79" s="3"/>
      <c r="E79" s="203"/>
    </row>
    <row r="80" spans="1:5" s="105" customFormat="1">
      <c r="A80" s="187"/>
      <c r="B80" s="34"/>
      <c r="C80" s="135"/>
      <c r="D80" s="48"/>
      <c r="E80" s="204"/>
    </row>
    <row r="81" spans="1:5">
      <c r="A81" s="186" t="s">
        <v>227</v>
      </c>
      <c r="B81" s="9" t="s">
        <v>15</v>
      </c>
      <c r="C81" s="133"/>
      <c r="D81" s="3"/>
      <c r="E81" s="203"/>
    </row>
    <row r="82" spans="1:5" ht="25.5">
      <c r="A82" s="186" t="s">
        <v>228</v>
      </c>
      <c r="B82" s="6" t="s">
        <v>774</v>
      </c>
      <c r="C82" s="135" t="s">
        <v>3</v>
      </c>
      <c r="D82" s="3"/>
      <c r="E82" s="203"/>
    </row>
    <row r="83" spans="1:5">
      <c r="A83" s="186" t="s">
        <v>229</v>
      </c>
      <c r="B83" s="6" t="s">
        <v>58</v>
      </c>
      <c r="C83" s="135"/>
      <c r="D83" s="3"/>
      <c r="E83" s="203"/>
    </row>
    <row r="84" spans="1:5">
      <c r="A84" s="186" t="s">
        <v>90</v>
      </c>
      <c r="B84" s="6" t="s">
        <v>59</v>
      </c>
      <c r="C84" s="135" t="s">
        <v>3</v>
      </c>
      <c r="D84" s="3"/>
      <c r="E84" s="203"/>
    </row>
    <row r="85" spans="1:5">
      <c r="A85" s="186" t="s">
        <v>231</v>
      </c>
      <c r="B85" s="6" t="s">
        <v>60</v>
      </c>
      <c r="C85" s="135" t="s">
        <v>3</v>
      </c>
      <c r="D85" s="2" t="s">
        <v>21</v>
      </c>
      <c r="E85" s="203"/>
    </row>
    <row r="86" spans="1:5" ht="25.5">
      <c r="A86" s="186" t="s">
        <v>230</v>
      </c>
      <c r="B86" s="6" t="s">
        <v>595</v>
      </c>
      <c r="C86" s="135"/>
      <c r="D86" s="2"/>
      <c r="E86" s="203"/>
    </row>
    <row r="87" spans="1:5">
      <c r="A87" s="186" t="s">
        <v>90</v>
      </c>
      <c r="B87" s="6" t="s">
        <v>133</v>
      </c>
      <c r="C87" s="135" t="s">
        <v>55</v>
      </c>
      <c r="D87" s="48"/>
      <c r="E87" s="206"/>
    </row>
    <row r="88" spans="1:5">
      <c r="A88" s="186" t="s">
        <v>324</v>
      </c>
      <c r="B88" s="6" t="s">
        <v>166</v>
      </c>
      <c r="C88" s="135" t="s">
        <v>16</v>
      </c>
      <c r="D88" s="48"/>
      <c r="E88" s="204"/>
    </row>
    <row r="89" spans="1:5">
      <c r="A89" s="186" t="s">
        <v>682</v>
      </c>
      <c r="B89" s="6" t="s">
        <v>167</v>
      </c>
      <c r="C89" s="135" t="s">
        <v>16</v>
      </c>
      <c r="D89" s="48"/>
      <c r="E89" s="206"/>
    </row>
    <row r="90" spans="1:5">
      <c r="A90" s="186" t="s">
        <v>683</v>
      </c>
      <c r="B90" s="6" t="s">
        <v>61</v>
      </c>
      <c r="C90" s="135" t="s">
        <v>3</v>
      </c>
      <c r="D90" s="3"/>
      <c r="E90" s="203"/>
    </row>
    <row r="91" spans="1:5">
      <c r="A91" s="186" t="s">
        <v>684</v>
      </c>
      <c r="B91" s="6" t="s">
        <v>752</v>
      </c>
      <c r="C91" s="135" t="s">
        <v>3</v>
      </c>
      <c r="D91" s="53"/>
      <c r="E91" s="208"/>
    </row>
    <row r="92" spans="1:5">
      <c r="A92" s="186" t="s">
        <v>685</v>
      </c>
      <c r="B92" s="6" t="s">
        <v>753</v>
      </c>
      <c r="C92" s="133" t="s">
        <v>16</v>
      </c>
      <c r="D92" s="53"/>
      <c r="E92" s="208"/>
    </row>
    <row r="93" spans="1:5">
      <c r="A93" s="186" t="s">
        <v>686</v>
      </c>
      <c r="B93" s="6" t="s">
        <v>754</v>
      </c>
      <c r="C93" s="133" t="s">
        <v>3</v>
      </c>
      <c r="D93" s="53"/>
      <c r="E93" s="208"/>
    </row>
    <row r="94" spans="1:5">
      <c r="A94" s="186" t="s">
        <v>687</v>
      </c>
      <c r="B94" s="6" t="s">
        <v>330</v>
      </c>
      <c r="C94" s="133" t="s">
        <v>4</v>
      </c>
      <c r="D94" s="53"/>
      <c r="E94" s="208"/>
    </row>
    <row r="95" spans="1:5">
      <c r="A95" s="186" t="s">
        <v>325</v>
      </c>
      <c r="B95" s="6" t="s">
        <v>755</v>
      </c>
      <c r="C95" s="133"/>
      <c r="D95" s="53"/>
      <c r="E95" s="208"/>
    </row>
    <row r="96" spans="1:5">
      <c r="A96" s="186" t="s">
        <v>326</v>
      </c>
      <c r="B96" s="6" t="s">
        <v>756</v>
      </c>
      <c r="C96" s="133" t="s">
        <v>55</v>
      </c>
      <c r="D96" s="53"/>
      <c r="E96" s="208"/>
    </row>
    <row r="97" spans="1:5">
      <c r="A97" s="186" t="s">
        <v>327</v>
      </c>
      <c r="B97" s="6" t="s">
        <v>757</v>
      </c>
      <c r="C97" s="133" t="s">
        <v>3</v>
      </c>
      <c r="D97" s="53"/>
      <c r="E97" s="208"/>
    </row>
    <row r="98" spans="1:5">
      <c r="A98" s="186" t="s">
        <v>328</v>
      </c>
      <c r="B98" s="6" t="s">
        <v>758</v>
      </c>
      <c r="C98" s="133" t="s">
        <v>3</v>
      </c>
      <c r="D98" s="3"/>
      <c r="E98" s="203"/>
    </row>
    <row r="99" spans="1:5">
      <c r="A99" s="186" t="s">
        <v>329</v>
      </c>
      <c r="B99" s="6" t="s">
        <v>759</v>
      </c>
      <c r="C99" s="133" t="s">
        <v>3</v>
      </c>
      <c r="D99" s="48"/>
      <c r="E99" s="206"/>
    </row>
    <row r="100" spans="1:5">
      <c r="A100" s="186" t="s">
        <v>650</v>
      </c>
      <c r="B100" s="6" t="s">
        <v>649</v>
      </c>
      <c r="C100" s="133" t="s">
        <v>24</v>
      </c>
      <c r="D100" s="48"/>
      <c r="E100" s="204"/>
    </row>
    <row r="101" spans="1:5">
      <c r="A101" s="186"/>
      <c r="B101" s="9"/>
      <c r="C101" s="133"/>
      <c r="D101" s="3"/>
      <c r="E101" s="203"/>
    </row>
    <row r="102" spans="1:5" ht="14.25">
      <c r="A102" s="186"/>
      <c r="B102" s="65" t="s">
        <v>62</v>
      </c>
      <c r="C102" s="133"/>
      <c r="D102" s="3"/>
      <c r="E102" s="203"/>
    </row>
    <row r="103" spans="1:5">
      <c r="A103" s="186" t="s">
        <v>332</v>
      </c>
      <c r="B103" s="45" t="s">
        <v>63</v>
      </c>
      <c r="C103" s="135" t="s">
        <v>7</v>
      </c>
      <c r="D103" s="3"/>
      <c r="E103" s="203" t="s">
        <v>90</v>
      </c>
    </row>
    <row r="104" spans="1:5">
      <c r="A104" s="186" t="s">
        <v>333</v>
      </c>
      <c r="B104" s="45" t="s">
        <v>64</v>
      </c>
      <c r="C104" s="135" t="s">
        <v>7</v>
      </c>
      <c r="D104" s="3"/>
      <c r="E104" s="203"/>
    </row>
    <row r="105" spans="1:5">
      <c r="A105" s="186"/>
      <c r="B105" s="44" t="s">
        <v>144</v>
      </c>
      <c r="C105" s="135" t="s">
        <v>7</v>
      </c>
      <c r="D105" s="3"/>
      <c r="E105" s="203"/>
    </row>
    <row r="106" spans="1:5">
      <c r="A106" s="186" t="s">
        <v>334</v>
      </c>
      <c r="B106" s="45" t="s">
        <v>65</v>
      </c>
      <c r="C106" s="135" t="s">
        <v>16</v>
      </c>
      <c r="D106" s="3"/>
      <c r="E106" s="203"/>
    </row>
    <row r="107" spans="1:5">
      <c r="A107" s="186" t="s">
        <v>335</v>
      </c>
      <c r="B107" s="194" t="s">
        <v>336</v>
      </c>
      <c r="C107" s="135" t="s">
        <v>16</v>
      </c>
      <c r="D107" s="3"/>
      <c r="E107" s="203" t="s">
        <v>90</v>
      </c>
    </row>
    <row r="108" spans="1:5">
      <c r="A108" s="186" t="s">
        <v>337</v>
      </c>
      <c r="B108" s="47" t="s">
        <v>338</v>
      </c>
      <c r="C108" s="135"/>
      <c r="D108" s="3"/>
      <c r="E108" s="203"/>
    </row>
    <row r="109" spans="1:5">
      <c r="A109" s="186" t="s">
        <v>339</v>
      </c>
      <c r="B109" s="45" t="s">
        <v>66</v>
      </c>
      <c r="C109" s="135" t="s">
        <v>610</v>
      </c>
      <c r="D109" s="3"/>
      <c r="E109" s="203"/>
    </row>
    <row r="110" spans="1:5">
      <c r="A110" s="186" t="s">
        <v>341</v>
      </c>
      <c r="B110" s="45" t="s">
        <v>340</v>
      </c>
      <c r="C110" s="135" t="s">
        <v>610</v>
      </c>
      <c r="D110" s="3"/>
      <c r="E110" s="203"/>
    </row>
    <row r="111" spans="1:5">
      <c r="A111" s="186" t="s">
        <v>342</v>
      </c>
      <c r="B111" s="45" t="s">
        <v>67</v>
      </c>
      <c r="C111" s="135" t="s">
        <v>16</v>
      </c>
      <c r="D111" s="48"/>
      <c r="E111" s="206"/>
    </row>
    <row r="112" spans="1:5">
      <c r="A112" s="186"/>
      <c r="B112" s="6"/>
      <c r="C112" s="133"/>
      <c r="D112" s="3"/>
      <c r="E112" s="203"/>
    </row>
    <row r="113" spans="1:5" ht="14.25">
      <c r="A113" s="186"/>
      <c r="B113" s="65" t="s">
        <v>19</v>
      </c>
      <c r="C113" s="133"/>
      <c r="D113" s="3"/>
      <c r="E113" s="203"/>
    </row>
    <row r="114" spans="1:5" ht="25.5">
      <c r="A114" s="186" t="s">
        <v>688</v>
      </c>
      <c r="B114" s="6" t="s">
        <v>343</v>
      </c>
      <c r="C114" s="133" t="s">
        <v>7</v>
      </c>
      <c r="D114" s="3"/>
      <c r="E114" s="203"/>
    </row>
    <row r="115" spans="1:5" ht="25.5">
      <c r="A115" s="186" t="s">
        <v>689</v>
      </c>
      <c r="B115" s="6" t="s">
        <v>344</v>
      </c>
      <c r="C115" s="133" t="s">
        <v>7</v>
      </c>
      <c r="D115" s="3"/>
      <c r="E115" s="203"/>
    </row>
    <row r="116" spans="1:5" ht="25.5">
      <c r="A116" s="186" t="s">
        <v>690</v>
      </c>
      <c r="B116" s="6" t="s">
        <v>345</v>
      </c>
      <c r="C116" s="133" t="s">
        <v>7</v>
      </c>
      <c r="D116" s="3"/>
      <c r="E116" s="203"/>
    </row>
    <row r="117" spans="1:5">
      <c r="A117" s="186" t="s">
        <v>691</v>
      </c>
      <c r="B117" s="6" t="s">
        <v>346</v>
      </c>
      <c r="C117" s="133" t="s">
        <v>16</v>
      </c>
      <c r="D117" s="3"/>
      <c r="E117" s="203"/>
    </row>
    <row r="118" spans="1:5" ht="25.5">
      <c r="A118" s="186" t="s">
        <v>348</v>
      </c>
      <c r="B118" s="6" t="s">
        <v>347</v>
      </c>
      <c r="C118" s="133" t="s">
        <v>7</v>
      </c>
      <c r="D118" s="3"/>
      <c r="E118" s="203"/>
    </row>
    <row r="119" spans="1:5">
      <c r="A119" s="186" t="s">
        <v>349</v>
      </c>
      <c r="B119" s="6" t="s">
        <v>579</v>
      </c>
      <c r="C119" s="133" t="s">
        <v>7</v>
      </c>
      <c r="D119" s="3"/>
      <c r="E119" s="203"/>
    </row>
    <row r="120" spans="1:5">
      <c r="A120" s="186" t="s">
        <v>350</v>
      </c>
      <c r="B120" s="6" t="s">
        <v>168</v>
      </c>
      <c r="C120" s="133" t="s">
        <v>7</v>
      </c>
      <c r="D120" s="3"/>
      <c r="E120" s="203"/>
    </row>
    <row r="121" spans="1:5">
      <c r="A121" s="186"/>
      <c r="B121" s="6" t="s">
        <v>598</v>
      </c>
      <c r="C121" s="133" t="s">
        <v>7</v>
      </c>
      <c r="D121" s="3"/>
      <c r="E121" s="203"/>
    </row>
    <row r="122" spans="1:5">
      <c r="A122" s="186"/>
      <c r="B122" s="6" t="s">
        <v>169</v>
      </c>
      <c r="C122" s="133" t="s">
        <v>7</v>
      </c>
      <c r="D122" s="3"/>
      <c r="E122" s="203"/>
    </row>
    <row r="123" spans="1:5">
      <c r="A123" s="186" t="s">
        <v>351</v>
      </c>
      <c r="B123" s="6" t="s">
        <v>352</v>
      </c>
      <c r="C123" s="133" t="s">
        <v>16</v>
      </c>
      <c r="D123" s="3"/>
      <c r="E123" s="203"/>
    </row>
    <row r="124" spans="1:5">
      <c r="A124" s="186" t="s">
        <v>692</v>
      </c>
      <c r="B124" s="6" t="s">
        <v>125</v>
      </c>
      <c r="C124" s="133"/>
      <c r="D124" s="3"/>
      <c r="E124" s="203"/>
    </row>
    <row r="125" spans="1:5">
      <c r="A125" s="186"/>
      <c r="B125" s="6" t="s">
        <v>353</v>
      </c>
      <c r="C125" s="133" t="s">
        <v>55</v>
      </c>
      <c r="D125" s="3"/>
      <c r="E125" s="203"/>
    </row>
    <row r="126" spans="1:5">
      <c r="A126" s="186"/>
      <c r="B126" s="6"/>
      <c r="C126" s="133"/>
      <c r="D126" s="3"/>
      <c r="E126" s="203"/>
    </row>
    <row r="127" spans="1:5" ht="14.25">
      <c r="A127" s="186"/>
      <c r="B127" s="65" t="s">
        <v>580</v>
      </c>
      <c r="C127" s="133"/>
      <c r="D127" s="3"/>
      <c r="E127" s="203"/>
    </row>
    <row r="128" spans="1:5" ht="25.5">
      <c r="A128" s="186" t="s">
        <v>438</v>
      </c>
      <c r="B128" s="6" t="s">
        <v>170</v>
      </c>
      <c r="C128" s="133" t="s">
        <v>90</v>
      </c>
      <c r="D128" s="3"/>
      <c r="E128" s="203"/>
    </row>
    <row r="129" spans="1:5">
      <c r="A129" s="186"/>
      <c r="B129" s="6" t="s">
        <v>618</v>
      </c>
      <c r="C129" s="133" t="s">
        <v>55</v>
      </c>
      <c r="D129" s="3"/>
      <c r="E129" s="203"/>
    </row>
    <row r="130" spans="1:5" ht="25.5">
      <c r="A130" s="186"/>
      <c r="B130" s="6" t="s">
        <v>619</v>
      </c>
      <c r="C130" s="133" t="s">
        <v>55</v>
      </c>
      <c r="D130" s="3"/>
      <c r="E130" s="203"/>
    </row>
    <row r="131" spans="1:5">
      <c r="A131" s="186"/>
      <c r="B131" s="6" t="s">
        <v>354</v>
      </c>
      <c r="C131" s="133" t="s">
        <v>55</v>
      </c>
      <c r="D131" s="3"/>
      <c r="E131" s="203"/>
    </row>
    <row r="132" spans="1:5">
      <c r="A132" s="186"/>
      <c r="B132" s="6" t="s">
        <v>191</v>
      </c>
      <c r="C132" s="133" t="s">
        <v>55</v>
      </c>
      <c r="D132" s="3"/>
      <c r="E132" s="203"/>
    </row>
    <row r="133" spans="1:5" ht="25.5">
      <c r="A133" s="186"/>
      <c r="B133" s="6" t="s">
        <v>355</v>
      </c>
      <c r="C133" s="133" t="s">
        <v>55</v>
      </c>
      <c r="D133" s="3"/>
      <c r="E133" s="203"/>
    </row>
    <row r="134" spans="1:5">
      <c r="A134" s="186"/>
      <c r="B134" s="6"/>
      <c r="C134" s="133"/>
      <c r="D134" s="3"/>
      <c r="E134" s="203"/>
    </row>
    <row r="135" spans="1:5">
      <c r="A135" s="186" t="s">
        <v>439</v>
      </c>
      <c r="B135" s="6" t="s">
        <v>356</v>
      </c>
      <c r="C135" s="133" t="s">
        <v>55</v>
      </c>
      <c r="D135" s="3"/>
      <c r="E135" s="203"/>
    </row>
    <row r="136" spans="1:5">
      <c r="A136" s="186"/>
      <c r="B136" s="6" t="s">
        <v>436</v>
      </c>
      <c r="C136" s="133" t="s">
        <v>55</v>
      </c>
      <c r="D136" s="3"/>
      <c r="E136" s="203"/>
    </row>
    <row r="137" spans="1:5">
      <c r="A137" s="186"/>
      <c r="B137" s="6" t="s">
        <v>357</v>
      </c>
      <c r="C137" s="133" t="s">
        <v>55</v>
      </c>
      <c r="D137" s="3"/>
      <c r="E137" s="203"/>
    </row>
    <row r="138" spans="1:5">
      <c r="A138" s="186"/>
      <c r="B138" s="6" t="s">
        <v>358</v>
      </c>
      <c r="C138" s="133" t="s">
        <v>55</v>
      </c>
      <c r="D138" s="3"/>
      <c r="E138" s="203"/>
    </row>
    <row r="139" spans="1:5">
      <c r="A139" s="186"/>
      <c r="B139" s="6" t="s">
        <v>440</v>
      </c>
      <c r="C139" s="133" t="s">
        <v>55</v>
      </c>
      <c r="D139" s="3"/>
      <c r="E139" s="203"/>
    </row>
    <row r="140" spans="1:5">
      <c r="A140" s="186"/>
      <c r="B140" s="6" t="s">
        <v>359</v>
      </c>
      <c r="C140" s="133" t="s">
        <v>55</v>
      </c>
      <c r="D140" s="3"/>
      <c r="E140" s="203"/>
    </row>
    <row r="141" spans="1:5">
      <c r="A141" s="186"/>
      <c r="B141" s="6" t="s">
        <v>360</v>
      </c>
      <c r="C141" s="133" t="s">
        <v>55</v>
      </c>
      <c r="D141" s="3"/>
      <c r="E141" s="203"/>
    </row>
    <row r="142" spans="1:5">
      <c r="A142" s="186"/>
      <c r="B142" s="6" t="s">
        <v>361</v>
      </c>
      <c r="C142" s="133" t="s">
        <v>55</v>
      </c>
      <c r="D142" s="3"/>
      <c r="E142" s="203"/>
    </row>
    <row r="143" spans="1:5">
      <c r="A143" s="186"/>
      <c r="B143" s="6" t="s">
        <v>362</v>
      </c>
      <c r="C143" s="133" t="s">
        <v>55</v>
      </c>
      <c r="D143" s="3"/>
      <c r="E143" s="203"/>
    </row>
    <row r="144" spans="1:5">
      <c r="A144" s="186"/>
      <c r="B144" s="6" t="s">
        <v>363</v>
      </c>
      <c r="C144" s="133" t="s">
        <v>55</v>
      </c>
      <c r="D144" s="3"/>
      <c r="E144" s="203"/>
    </row>
    <row r="145" spans="1:5">
      <c r="A145" s="186"/>
      <c r="B145" s="6" t="s">
        <v>364</v>
      </c>
      <c r="C145" s="133" t="s">
        <v>55</v>
      </c>
      <c r="D145" s="3"/>
      <c r="E145" s="203"/>
    </row>
    <row r="146" spans="1:5">
      <c r="A146" s="186"/>
      <c r="B146" s="6" t="s">
        <v>365</v>
      </c>
      <c r="C146" s="133" t="s">
        <v>55</v>
      </c>
      <c r="D146" s="3"/>
      <c r="E146" s="203"/>
    </row>
    <row r="147" spans="1:5">
      <c r="A147" s="186"/>
      <c r="B147" s="6" t="s">
        <v>366</v>
      </c>
      <c r="C147" s="133" t="s">
        <v>55</v>
      </c>
      <c r="D147" s="3"/>
      <c r="E147" s="203"/>
    </row>
    <row r="148" spans="1:5">
      <c r="A148" s="186"/>
      <c r="B148" s="6" t="s">
        <v>367</v>
      </c>
      <c r="C148" s="133" t="s">
        <v>55</v>
      </c>
      <c r="D148" s="3"/>
      <c r="E148" s="203"/>
    </row>
    <row r="149" spans="1:5">
      <c r="A149" s="186"/>
      <c r="B149" s="6" t="s">
        <v>368</v>
      </c>
      <c r="C149" s="133" t="s">
        <v>55</v>
      </c>
      <c r="D149" s="3"/>
      <c r="E149" s="203"/>
    </row>
    <row r="150" spans="1:5">
      <c r="A150" s="186"/>
      <c r="B150" s="6" t="s">
        <v>617</v>
      </c>
      <c r="C150" s="133" t="s">
        <v>55</v>
      </c>
      <c r="D150" s="3"/>
      <c r="E150" s="203"/>
    </row>
    <row r="151" spans="1:5" ht="25.5">
      <c r="A151" s="186"/>
      <c r="B151" s="6" t="s">
        <v>371</v>
      </c>
      <c r="C151" s="133" t="s">
        <v>55</v>
      </c>
      <c r="D151" s="3"/>
      <c r="E151" s="203"/>
    </row>
    <row r="152" spans="1:5" ht="25.5">
      <c r="A152" s="186"/>
      <c r="B152" s="6" t="s">
        <v>370</v>
      </c>
      <c r="C152" s="133" t="s">
        <v>55</v>
      </c>
      <c r="D152" s="3"/>
      <c r="E152" s="203"/>
    </row>
    <row r="153" spans="1:5" ht="25.5">
      <c r="A153" s="186"/>
      <c r="B153" s="6" t="s">
        <v>369</v>
      </c>
      <c r="C153" s="133" t="s">
        <v>55</v>
      </c>
      <c r="D153" s="3"/>
      <c r="E153" s="203"/>
    </row>
    <row r="154" spans="1:5" ht="25.5">
      <c r="A154" s="186"/>
      <c r="B154" s="6" t="s">
        <v>372</v>
      </c>
      <c r="C154" s="133" t="s">
        <v>55</v>
      </c>
      <c r="D154" s="3"/>
      <c r="E154" s="203"/>
    </row>
    <row r="155" spans="1:5" ht="25.5">
      <c r="A155" s="186"/>
      <c r="B155" s="6" t="s">
        <v>373</v>
      </c>
      <c r="C155" s="133" t="s">
        <v>55</v>
      </c>
      <c r="D155" s="3"/>
      <c r="E155" s="203"/>
    </row>
    <row r="156" spans="1:5">
      <c r="A156" s="186" t="s">
        <v>374</v>
      </c>
      <c r="B156" s="195" t="s">
        <v>442</v>
      </c>
      <c r="C156" s="133"/>
      <c r="D156" s="3"/>
      <c r="E156" s="203"/>
    </row>
    <row r="157" spans="1:5" ht="25.5">
      <c r="A157" s="186"/>
      <c r="B157" s="6" t="s">
        <v>444</v>
      </c>
      <c r="C157" s="133" t="s">
        <v>55</v>
      </c>
      <c r="D157" s="3"/>
      <c r="E157" s="203"/>
    </row>
    <row r="158" spans="1:5">
      <c r="A158" s="186"/>
      <c r="B158" s="6" t="s">
        <v>443</v>
      </c>
      <c r="C158" s="133" t="s">
        <v>55</v>
      </c>
      <c r="D158" s="3"/>
      <c r="E158" s="203"/>
    </row>
    <row r="159" spans="1:5">
      <c r="A159" s="186"/>
      <c r="B159" s="6" t="s">
        <v>643</v>
      </c>
      <c r="C159" s="133" t="s">
        <v>55</v>
      </c>
      <c r="D159" s="3"/>
      <c r="E159" s="203"/>
    </row>
    <row r="160" spans="1:5">
      <c r="A160" s="186"/>
      <c r="B160" s="6" t="s">
        <v>644</v>
      </c>
      <c r="C160" s="133" t="s">
        <v>55</v>
      </c>
      <c r="D160" s="3"/>
      <c r="E160" s="203"/>
    </row>
    <row r="161" spans="1:5">
      <c r="A161" s="186"/>
      <c r="B161" s="6" t="s">
        <v>645</v>
      </c>
      <c r="C161" s="133" t="s">
        <v>55</v>
      </c>
      <c r="D161" s="3"/>
      <c r="E161" s="203"/>
    </row>
    <row r="162" spans="1:5" ht="25.5">
      <c r="A162" s="186"/>
      <c r="B162" s="6" t="s">
        <v>646</v>
      </c>
      <c r="C162" s="133" t="s">
        <v>55</v>
      </c>
      <c r="D162" s="3"/>
      <c r="E162" s="203"/>
    </row>
    <row r="163" spans="1:5">
      <c r="A163" s="186"/>
      <c r="B163" s="6" t="s">
        <v>648</v>
      </c>
      <c r="C163" s="133" t="s">
        <v>55</v>
      </c>
      <c r="D163" s="3"/>
      <c r="E163" s="203"/>
    </row>
    <row r="164" spans="1:5">
      <c r="A164" s="186"/>
      <c r="B164" s="6" t="s">
        <v>647</v>
      </c>
      <c r="C164" s="133" t="s">
        <v>55</v>
      </c>
      <c r="D164" s="3"/>
      <c r="E164" s="203"/>
    </row>
    <row r="165" spans="1:5">
      <c r="A165" s="186"/>
      <c r="B165" s="6"/>
      <c r="C165" s="133"/>
      <c r="D165" s="3"/>
      <c r="E165" s="203"/>
    </row>
    <row r="166" spans="1:5">
      <c r="A166" s="186" t="s">
        <v>379</v>
      </c>
      <c r="B166" s="6"/>
      <c r="C166" s="133"/>
      <c r="D166" s="3"/>
      <c r="E166" s="203"/>
    </row>
    <row r="167" spans="1:5">
      <c r="A167" s="186"/>
      <c r="B167" s="6" t="s">
        <v>375</v>
      </c>
      <c r="C167" s="133" t="s">
        <v>55</v>
      </c>
      <c r="D167" s="3"/>
      <c r="E167" s="203"/>
    </row>
    <row r="168" spans="1:5">
      <c r="A168" s="186"/>
      <c r="B168" s="6" t="s">
        <v>376</v>
      </c>
      <c r="C168" s="133" t="s">
        <v>55</v>
      </c>
      <c r="D168" s="3"/>
      <c r="E168" s="203"/>
    </row>
    <row r="169" spans="1:5">
      <c r="A169" s="186"/>
      <c r="B169" s="6" t="s">
        <v>377</v>
      </c>
      <c r="C169" s="133" t="s">
        <v>55</v>
      </c>
      <c r="D169" s="3"/>
      <c r="E169" s="203"/>
    </row>
    <row r="170" spans="1:5">
      <c r="A170" s="186"/>
      <c r="B170" s="6" t="s">
        <v>378</v>
      </c>
      <c r="C170" s="133" t="s">
        <v>55</v>
      </c>
      <c r="D170" s="3"/>
      <c r="E170" s="203"/>
    </row>
    <row r="171" spans="1:5">
      <c r="A171" s="186" t="s">
        <v>435</v>
      </c>
      <c r="B171" s="6" t="s">
        <v>434</v>
      </c>
      <c r="C171" s="133" t="s">
        <v>55</v>
      </c>
      <c r="D171" s="3"/>
      <c r="E171" s="203"/>
    </row>
    <row r="172" spans="1:5">
      <c r="A172" s="186"/>
      <c r="B172" s="6"/>
      <c r="C172" s="133"/>
      <c r="D172" s="3"/>
      <c r="E172" s="203"/>
    </row>
    <row r="173" spans="1:5">
      <c r="A173" s="186" t="s">
        <v>441</v>
      </c>
      <c r="B173" s="9" t="s">
        <v>445</v>
      </c>
      <c r="C173" s="133" t="s">
        <v>90</v>
      </c>
      <c r="D173" s="3"/>
      <c r="E173" s="203"/>
    </row>
    <row r="174" spans="1:5">
      <c r="A174" s="186"/>
      <c r="B174" s="6" t="s">
        <v>446</v>
      </c>
      <c r="C174" s="133" t="s">
        <v>16</v>
      </c>
      <c r="D174" s="3"/>
      <c r="E174" s="203"/>
    </row>
    <row r="175" spans="1:5">
      <c r="A175" s="186"/>
      <c r="B175" s="6" t="s">
        <v>447</v>
      </c>
      <c r="C175" s="133" t="s">
        <v>16</v>
      </c>
      <c r="D175" s="3"/>
      <c r="E175" s="203"/>
    </row>
    <row r="176" spans="1:5" ht="25.5">
      <c r="A176" s="186"/>
      <c r="B176" s="6" t="s">
        <v>448</v>
      </c>
      <c r="C176" s="133" t="s">
        <v>16</v>
      </c>
      <c r="D176" s="3"/>
      <c r="E176" s="203"/>
    </row>
    <row r="177" spans="1:5">
      <c r="A177" s="186" t="s">
        <v>693</v>
      </c>
      <c r="B177" s="6" t="s">
        <v>694</v>
      </c>
      <c r="C177" s="133" t="s">
        <v>16</v>
      </c>
      <c r="D177" s="3"/>
      <c r="E177" s="203"/>
    </row>
    <row r="178" spans="1:5">
      <c r="A178" s="186" t="s">
        <v>380</v>
      </c>
      <c r="B178" s="9" t="s">
        <v>381</v>
      </c>
      <c r="C178" s="133" t="s">
        <v>90</v>
      </c>
      <c r="D178" s="3"/>
      <c r="E178" s="203"/>
    </row>
    <row r="179" spans="1:5">
      <c r="A179" s="186" t="s">
        <v>382</v>
      </c>
      <c r="B179" s="6" t="s">
        <v>192</v>
      </c>
      <c r="C179" s="133"/>
      <c r="D179" s="3"/>
      <c r="E179" s="203"/>
    </row>
    <row r="180" spans="1:5">
      <c r="A180" s="186"/>
      <c r="B180" s="6" t="s">
        <v>383</v>
      </c>
      <c r="C180" s="133" t="s">
        <v>55</v>
      </c>
      <c r="D180" s="3"/>
      <c r="E180" s="203"/>
    </row>
    <row r="181" spans="1:5">
      <c r="A181" s="186"/>
      <c r="B181" s="6" t="s">
        <v>401</v>
      </c>
      <c r="C181" s="133" t="s">
        <v>55</v>
      </c>
      <c r="D181" s="3"/>
      <c r="E181" s="203"/>
    </row>
    <row r="182" spans="1:5">
      <c r="A182" s="186"/>
      <c r="B182" s="6" t="s">
        <v>388</v>
      </c>
      <c r="C182" s="133" t="s">
        <v>55</v>
      </c>
      <c r="D182" s="3"/>
      <c r="E182" s="203"/>
    </row>
    <row r="183" spans="1:5">
      <c r="A183" s="186"/>
      <c r="B183" s="6" t="s">
        <v>389</v>
      </c>
      <c r="C183" s="133" t="s">
        <v>55</v>
      </c>
      <c r="D183" s="3"/>
      <c r="E183" s="203"/>
    </row>
    <row r="184" spans="1:5">
      <c r="A184" s="186"/>
      <c r="B184" s="6" t="s">
        <v>402</v>
      </c>
      <c r="C184" s="133" t="s">
        <v>55</v>
      </c>
      <c r="D184" s="3"/>
      <c r="E184" s="203"/>
    </row>
    <row r="185" spans="1:5">
      <c r="A185" s="186"/>
      <c r="B185" s="6" t="s">
        <v>390</v>
      </c>
      <c r="C185" s="133" t="s">
        <v>55</v>
      </c>
      <c r="D185" s="3"/>
      <c r="E185" s="203"/>
    </row>
    <row r="186" spans="1:5">
      <c r="A186" s="186"/>
      <c r="B186" s="6" t="s">
        <v>403</v>
      </c>
      <c r="C186" s="133" t="s">
        <v>55</v>
      </c>
      <c r="D186" s="3"/>
      <c r="E186" s="203"/>
    </row>
    <row r="187" spans="1:5" ht="25.5">
      <c r="A187" s="186"/>
      <c r="B187" s="6" t="s">
        <v>404</v>
      </c>
      <c r="C187" s="133" t="s">
        <v>55</v>
      </c>
      <c r="D187" s="3"/>
      <c r="E187" s="203"/>
    </row>
    <row r="188" spans="1:5">
      <c r="A188" s="186"/>
      <c r="B188" s="6" t="s">
        <v>391</v>
      </c>
      <c r="C188" s="133" t="s">
        <v>55</v>
      </c>
      <c r="D188" s="3"/>
      <c r="E188" s="203"/>
    </row>
    <row r="189" spans="1:5">
      <c r="A189" s="186"/>
      <c r="B189" s="6" t="s">
        <v>392</v>
      </c>
      <c r="C189" s="133" t="s">
        <v>55</v>
      </c>
      <c r="D189" s="3"/>
      <c r="E189" s="203"/>
    </row>
    <row r="190" spans="1:5" ht="25.5">
      <c r="A190" s="186"/>
      <c r="B190" s="6" t="s">
        <v>405</v>
      </c>
      <c r="C190" s="133" t="s">
        <v>55</v>
      </c>
      <c r="D190" s="3"/>
      <c r="E190" s="203"/>
    </row>
    <row r="191" spans="1:5">
      <c r="A191" s="186"/>
      <c r="B191" s="6" t="s">
        <v>393</v>
      </c>
      <c r="C191" s="133" t="s">
        <v>55</v>
      </c>
      <c r="D191" s="3"/>
      <c r="E191" s="203"/>
    </row>
    <row r="192" spans="1:5" ht="25.5">
      <c r="A192" s="186"/>
      <c r="B192" s="6" t="s">
        <v>406</v>
      </c>
      <c r="C192" s="133" t="s">
        <v>55</v>
      </c>
      <c r="D192" s="3"/>
      <c r="E192" s="203"/>
    </row>
    <row r="193" spans="1:5">
      <c r="A193" s="186"/>
      <c r="B193" s="6" t="s">
        <v>394</v>
      </c>
      <c r="C193" s="133" t="s">
        <v>55</v>
      </c>
      <c r="D193" s="3"/>
      <c r="E193" s="203"/>
    </row>
    <row r="194" spans="1:5" ht="25.5">
      <c r="A194" s="186"/>
      <c r="B194" s="6" t="s">
        <v>407</v>
      </c>
      <c r="C194" s="133" t="s">
        <v>55</v>
      </c>
      <c r="D194" s="3"/>
      <c r="E194" s="203"/>
    </row>
    <row r="195" spans="1:5" ht="25.5">
      <c r="A195" s="186"/>
      <c r="B195" s="6" t="s">
        <v>408</v>
      </c>
      <c r="C195" s="133" t="s">
        <v>55</v>
      </c>
      <c r="D195" s="3"/>
      <c r="E195" s="203"/>
    </row>
    <row r="196" spans="1:5">
      <c r="A196" s="186"/>
      <c r="B196" s="6" t="s">
        <v>395</v>
      </c>
      <c r="C196" s="133" t="s">
        <v>55</v>
      </c>
      <c r="D196" s="3"/>
      <c r="E196" s="203"/>
    </row>
    <row r="197" spans="1:5">
      <c r="A197" s="186"/>
      <c r="B197" s="6" t="s">
        <v>396</v>
      </c>
      <c r="C197" s="133" t="s">
        <v>55</v>
      </c>
      <c r="D197" s="3"/>
      <c r="E197" s="203"/>
    </row>
    <row r="198" spans="1:5" ht="25.5">
      <c r="A198" s="186"/>
      <c r="B198" s="6" t="s">
        <v>409</v>
      </c>
      <c r="C198" s="133" t="s">
        <v>55</v>
      </c>
      <c r="D198" s="3"/>
      <c r="E198" s="203"/>
    </row>
    <row r="199" spans="1:5">
      <c r="A199" s="186"/>
      <c r="B199" s="6" t="s">
        <v>397</v>
      </c>
      <c r="C199" s="133" t="s">
        <v>55</v>
      </c>
      <c r="D199" s="3"/>
      <c r="E199" s="203"/>
    </row>
    <row r="200" spans="1:5" ht="25.5">
      <c r="A200" s="186"/>
      <c r="B200" s="6" t="s">
        <v>411</v>
      </c>
      <c r="C200" s="133" t="s">
        <v>55</v>
      </c>
      <c r="D200" s="3"/>
      <c r="E200" s="203"/>
    </row>
    <row r="201" spans="1:5" ht="25.5">
      <c r="A201" s="186"/>
      <c r="B201" s="6" t="s">
        <v>412</v>
      </c>
      <c r="C201" s="133" t="s">
        <v>55</v>
      </c>
      <c r="D201" s="3"/>
      <c r="E201" s="203"/>
    </row>
    <row r="202" spans="1:5">
      <c r="A202" s="186"/>
      <c r="B202" s="6" t="s">
        <v>398</v>
      </c>
      <c r="C202" s="133" t="s">
        <v>55</v>
      </c>
      <c r="D202" s="48"/>
      <c r="E202" s="204"/>
    </row>
    <row r="203" spans="1:5">
      <c r="A203" s="186"/>
      <c r="B203" s="6" t="s">
        <v>399</v>
      </c>
      <c r="C203" s="133" t="s">
        <v>55</v>
      </c>
      <c r="D203" s="48"/>
      <c r="E203" s="204"/>
    </row>
    <row r="204" spans="1:5">
      <c r="A204" s="186"/>
      <c r="B204" s="6" t="s">
        <v>400</v>
      </c>
      <c r="C204" s="133" t="s">
        <v>55</v>
      </c>
      <c r="D204" s="48"/>
      <c r="E204" s="204"/>
    </row>
    <row r="205" spans="1:5" ht="25.5">
      <c r="A205" s="186"/>
      <c r="B205" s="6" t="s">
        <v>410</v>
      </c>
      <c r="C205" s="133" t="s">
        <v>55</v>
      </c>
      <c r="D205" s="48"/>
      <c r="E205" s="204"/>
    </row>
    <row r="206" spans="1:5">
      <c r="A206" s="186"/>
      <c r="B206" s="6" t="s">
        <v>387</v>
      </c>
      <c r="C206" s="133" t="s">
        <v>55</v>
      </c>
      <c r="D206" s="48"/>
      <c r="E206" s="204"/>
    </row>
    <row r="207" spans="1:5">
      <c r="A207" s="186"/>
      <c r="B207" s="6" t="s">
        <v>386</v>
      </c>
      <c r="C207" s="133" t="s">
        <v>55</v>
      </c>
      <c r="D207" s="48"/>
      <c r="E207" s="204"/>
    </row>
    <row r="208" spans="1:5">
      <c r="A208" s="186"/>
      <c r="B208" s="6" t="s">
        <v>653</v>
      </c>
      <c r="C208" s="133" t="s">
        <v>55</v>
      </c>
      <c r="D208" s="48"/>
      <c r="E208" s="204"/>
    </row>
    <row r="209" spans="1:5">
      <c r="A209" s="186"/>
      <c r="B209" s="6" t="s">
        <v>385</v>
      </c>
      <c r="C209" s="133" t="s">
        <v>55</v>
      </c>
      <c r="D209" s="48"/>
      <c r="E209" s="204"/>
    </row>
    <row r="210" spans="1:5">
      <c r="A210" s="186"/>
      <c r="B210" s="6" t="s">
        <v>384</v>
      </c>
      <c r="C210" s="133" t="s">
        <v>55</v>
      </c>
      <c r="D210" s="48"/>
      <c r="E210" s="204"/>
    </row>
    <row r="211" spans="1:5">
      <c r="A211" s="186"/>
      <c r="B211" s="6" t="s">
        <v>654</v>
      </c>
      <c r="C211" s="133" t="s">
        <v>55</v>
      </c>
      <c r="D211" s="48"/>
      <c r="E211" s="204"/>
    </row>
    <row r="212" spans="1:5">
      <c r="A212" s="186"/>
      <c r="B212" s="6" t="s">
        <v>655</v>
      </c>
      <c r="C212" s="133" t="s">
        <v>55</v>
      </c>
      <c r="D212" s="48"/>
      <c r="E212" s="204"/>
    </row>
    <row r="213" spans="1:5">
      <c r="A213" s="186"/>
      <c r="B213" s="6"/>
      <c r="C213" s="133"/>
      <c r="D213" s="48"/>
      <c r="E213" s="204"/>
    </row>
    <row r="214" spans="1:5">
      <c r="A214" s="186"/>
      <c r="B214" s="6" t="s">
        <v>413</v>
      </c>
      <c r="C214" s="133" t="s">
        <v>55</v>
      </c>
      <c r="D214" s="48"/>
      <c r="E214" s="204"/>
    </row>
    <row r="215" spans="1:5" ht="25.5">
      <c r="A215" s="186"/>
      <c r="B215" s="6" t="s">
        <v>414</v>
      </c>
      <c r="C215" s="133" t="s">
        <v>55</v>
      </c>
      <c r="D215" s="48"/>
      <c r="E215" s="204"/>
    </row>
    <row r="216" spans="1:5" ht="25.5">
      <c r="A216" s="186"/>
      <c r="B216" s="6" t="s">
        <v>415</v>
      </c>
      <c r="C216" s="133" t="s">
        <v>55</v>
      </c>
      <c r="D216" s="3"/>
      <c r="E216" s="203"/>
    </row>
    <row r="217" spans="1:5">
      <c r="A217" s="186"/>
      <c r="B217" s="6" t="s">
        <v>416</v>
      </c>
      <c r="C217" s="133" t="s">
        <v>55</v>
      </c>
      <c r="D217" s="3"/>
      <c r="E217" s="203"/>
    </row>
    <row r="218" spans="1:5" ht="25.5">
      <c r="A218" s="186"/>
      <c r="B218" s="6" t="s">
        <v>656</v>
      </c>
      <c r="C218" s="133" t="s">
        <v>55</v>
      </c>
      <c r="D218" s="3"/>
      <c r="E218" s="203"/>
    </row>
    <row r="219" spans="1:5">
      <c r="A219" s="186"/>
      <c r="B219" s="6" t="s">
        <v>657</v>
      </c>
      <c r="C219" s="133" t="s">
        <v>55</v>
      </c>
      <c r="D219" s="3"/>
      <c r="E219" s="203"/>
    </row>
    <row r="220" spans="1:5">
      <c r="A220" s="186"/>
      <c r="B220" s="6" t="s">
        <v>658</v>
      </c>
      <c r="C220" s="133" t="s">
        <v>55</v>
      </c>
      <c r="D220" s="48"/>
      <c r="E220" s="204"/>
    </row>
    <row r="221" spans="1:5" ht="25.5">
      <c r="A221" s="186"/>
      <c r="B221" s="6" t="s">
        <v>659</v>
      </c>
      <c r="C221" s="133" t="s">
        <v>55</v>
      </c>
      <c r="D221" s="3"/>
      <c r="E221" s="203"/>
    </row>
    <row r="222" spans="1:5">
      <c r="A222" s="186"/>
      <c r="B222" s="6" t="s">
        <v>660</v>
      </c>
      <c r="C222" s="133" t="s">
        <v>55</v>
      </c>
      <c r="D222" s="3"/>
      <c r="E222" s="203"/>
    </row>
    <row r="223" spans="1:5">
      <c r="A223" s="186"/>
      <c r="B223" s="6" t="s">
        <v>661</v>
      </c>
      <c r="C223" s="133" t="s">
        <v>55</v>
      </c>
      <c r="D223" s="3"/>
      <c r="E223" s="203"/>
    </row>
    <row r="224" spans="1:5">
      <c r="A224" s="186"/>
      <c r="B224" s="6" t="s">
        <v>667</v>
      </c>
      <c r="C224" s="133" t="s">
        <v>55</v>
      </c>
      <c r="D224" s="3"/>
      <c r="E224" s="203"/>
    </row>
    <row r="225" spans="1:5">
      <c r="A225" s="186"/>
      <c r="B225" s="6" t="s">
        <v>695</v>
      </c>
      <c r="C225" s="133" t="s">
        <v>55</v>
      </c>
      <c r="D225" s="3"/>
      <c r="E225" s="203"/>
    </row>
    <row r="226" spans="1:5">
      <c r="A226" s="186" t="s">
        <v>417</v>
      </c>
      <c r="B226" s="6" t="s">
        <v>696</v>
      </c>
      <c r="C226" s="133" t="s">
        <v>55</v>
      </c>
      <c r="D226" s="3"/>
      <c r="E226" s="203"/>
    </row>
    <row r="227" spans="1:5">
      <c r="A227" s="186" t="s">
        <v>418</v>
      </c>
      <c r="B227" s="6" t="s">
        <v>419</v>
      </c>
      <c r="C227" s="133" t="s">
        <v>90</v>
      </c>
      <c r="D227" s="3"/>
      <c r="E227" s="203"/>
    </row>
    <row r="228" spans="1:5">
      <c r="A228" s="186"/>
      <c r="B228" s="6" t="s">
        <v>193</v>
      </c>
      <c r="C228" s="133" t="s">
        <v>55</v>
      </c>
      <c r="D228" s="3"/>
      <c r="E228" s="203"/>
    </row>
    <row r="229" spans="1:5">
      <c r="A229" s="186"/>
      <c r="B229" s="6" t="s">
        <v>194</v>
      </c>
      <c r="C229" s="133" t="s">
        <v>55</v>
      </c>
      <c r="D229" s="3"/>
      <c r="E229" s="203"/>
    </row>
    <row r="230" spans="1:5">
      <c r="A230" s="186"/>
      <c r="B230" s="6"/>
      <c r="C230" s="133"/>
      <c r="D230" s="3"/>
      <c r="E230" s="203"/>
    </row>
    <row r="231" spans="1:5">
      <c r="A231" s="186" t="s">
        <v>420</v>
      </c>
      <c r="B231" s="6" t="s">
        <v>195</v>
      </c>
      <c r="C231" s="133" t="s">
        <v>90</v>
      </c>
      <c r="D231" s="3"/>
      <c r="E231" s="203"/>
    </row>
    <row r="232" spans="1:5">
      <c r="A232" s="187"/>
      <c r="B232" s="45" t="s">
        <v>421</v>
      </c>
      <c r="C232" s="135" t="s">
        <v>55</v>
      </c>
      <c r="D232" s="3"/>
      <c r="E232" s="203"/>
    </row>
    <row r="233" spans="1:5">
      <c r="A233" s="187"/>
      <c r="B233" s="45" t="s">
        <v>437</v>
      </c>
      <c r="C233" s="135" t="s">
        <v>55</v>
      </c>
      <c r="D233" s="3"/>
      <c r="E233" s="203"/>
    </row>
    <row r="234" spans="1:5">
      <c r="A234" s="187"/>
      <c r="B234" s="45" t="s">
        <v>422</v>
      </c>
      <c r="C234" s="135" t="s">
        <v>55</v>
      </c>
      <c r="D234" s="3"/>
      <c r="E234" s="203"/>
    </row>
    <row r="235" spans="1:5">
      <c r="A235" s="187"/>
      <c r="B235" s="45" t="s">
        <v>423</v>
      </c>
      <c r="C235" s="135" t="s">
        <v>55</v>
      </c>
      <c r="D235" s="3"/>
      <c r="E235" s="203"/>
    </row>
    <row r="236" spans="1:5">
      <c r="A236" s="187"/>
      <c r="B236" s="45" t="s">
        <v>424</v>
      </c>
      <c r="C236" s="135" t="s">
        <v>55</v>
      </c>
      <c r="D236" s="3"/>
      <c r="E236" s="203"/>
    </row>
    <row r="237" spans="1:5">
      <c r="A237" s="187"/>
      <c r="B237" s="45" t="s">
        <v>425</v>
      </c>
      <c r="C237" s="135" t="s">
        <v>55</v>
      </c>
      <c r="D237" s="48"/>
      <c r="E237" s="204"/>
    </row>
    <row r="238" spans="1:5">
      <c r="A238" s="187"/>
      <c r="B238" s="45" t="s">
        <v>426</v>
      </c>
      <c r="C238" s="135" t="s">
        <v>55</v>
      </c>
      <c r="D238" s="3"/>
      <c r="E238" s="203"/>
    </row>
    <row r="239" spans="1:5">
      <c r="A239" s="187"/>
      <c r="B239" s="45" t="s">
        <v>427</v>
      </c>
      <c r="C239" s="135" t="s">
        <v>55</v>
      </c>
      <c r="D239" s="3"/>
      <c r="E239" s="203"/>
    </row>
    <row r="240" spans="1:5">
      <c r="A240" s="187"/>
      <c r="B240" s="45" t="s">
        <v>428</v>
      </c>
      <c r="C240" s="135" t="s">
        <v>55</v>
      </c>
      <c r="D240" s="3"/>
      <c r="E240" s="203"/>
    </row>
    <row r="241" spans="1:5">
      <c r="A241" s="187"/>
      <c r="B241" s="45" t="s">
        <v>429</v>
      </c>
      <c r="C241" s="135" t="s">
        <v>55</v>
      </c>
      <c r="D241" s="3"/>
      <c r="E241" s="203"/>
    </row>
    <row r="242" spans="1:5">
      <c r="A242" s="187"/>
      <c r="B242" s="45" t="s">
        <v>430</v>
      </c>
      <c r="C242" s="135" t="s">
        <v>55</v>
      </c>
      <c r="D242" s="3"/>
      <c r="E242" s="203"/>
    </row>
    <row r="243" spans="1:5">
      <c r="A243" s="187"/>
      <c r="B243" s="45" t="s">
        <v>431</v>
      </c>
      <c r="C243" s="135" t="s">
        <v>55</v>
      </c>
      <c r="D243" s="3"/>
      <c r="E243" s="203"/>
    </row>
    <row r="244" spans="1:5">
      <c r="A244" s="187"/>
      <c r="B244" s="45" t="s">
        <v>432</v>
      </c>
      <c r="C244" s="135" t="s">
        <v>55</v>
      </c>
      <c r="D244" s="3"/>
      <c r="E244" s="203"/>
    </row>
    <row r="245" spans="1:5">
      <c r="A245" s="187"/>
      <c r="B245" s="45" t="s">
        <v>433</v>
      </c>
      <c r="C245" s="135" t="s">
        <v>55</v>
      </c>
      <c r="D245" s="3"/>
      <c r="E245" s="203"/>
    </row>
    <row r="246" spans="1:5">
      <c r="A246" s="186"/>
      <c r="B246" s="6"/>
      <c r="C246" s="133"/>
      <c r="D246" s="4"/>
      <c r="E246" s="209"/>
    </row>
    <row r="247" spans="1:5" ht="14.25">
      <c r="A247" s="186"/>
      <c r="B247" s="65" t="s">
        <v>68</v>
      </c>
      <c r="C247" s="133"/>
      <c r="D247" s="48"/>
      <c r="E247" s="204"/>
    </row>
    <row r="248" spans="1:5">
      <c r="A248" s="186" t="s">
        <v>449</v>
      </c>
      <c r="B248" s="196" t="s">
        <v>772</v>
      </c>
      <c r="C248" s="133" t="s">
        <v>55</v>
      </c>
      <c r="D248" s="48"/>
      <c r="E248" s="204"/>
    </row>
    <row r="249" spans="1:5">
      <c r="A249" s="186"/>
      <c r="B249" s="196" t="s">
        <v>768</v>
      </c>
      <c r="C249" s="133" t="s">
        <v>55</v>
      </c>
      <c r="D249" s="60" t="s">
        <v>90</v>
      </c>
      <c r="E249" s="204"/>
    </row>
    <row r="250" spans="1:5">
      <c r="A250" s="186" t="s">
        <v>450</v>
      </c>
      <c r="B250" s="196" t="s">
        <v>196</v>
      </c>
      <c r="C250" s="133" t="s">
        <v>90</v>
      </c>
      <c r="D250" s="48"/>
      <c r="E250" s="204"/>
    </row>
    <row r="251" spans="1:5">
      <c r="A251" s="186"/>
      <c r="B251" s="196" t="s">
        <v>620</v>
      </c>
      <c r="C251" s="133" t="s">
        <v>55</v>
      </c>
      <c r="D251" s="48"/>
      <c r="E251" s="204"/>
    </row>
    <row r="252" spans="1:5">
      <c r="A252" s="186"/>
      <c r="B252" s="196" t="s">
        <v>621</v>
      </c>
      <c r="C252" s="133" t="s">
        <v>55</v>
      </c>
      <c r="D252" s="48"/>
      <c r="E252" s="204"/>
    </row>
    <row r="253" spans="1:5">
      <c r="A253" s="186"/>
      <c r="B253" s="196" t="s">
        <v>622</v>
      </c>
      <c r="C253" s="133" t="s">
        <v>55</v>
      </c>
      <c r="D253" s="48"/>
      <c r="E253" s="204"/>
    </row>
    <row r="254" spans="1:5">
      <c r="A254" s="186"/>
      <c r="B254" s="196" t="s">
        <v>623</v>
      </c>
      <c r="C254" s="133" t="s">
        <v>55</v>
      </c>
      <c r="D254" s="48"/>
      <c r="E254" s="204"/>
    </row>
    <row r="255" spans="1:5">
      <c r="A255" s="186"/>
      <c r="B255" s="196" t="s">
        <v>624</v>
      </c>
      <c r="C255" s="133" t="s">
        <v>55</v>
      </c>
      <c r="D255" s="48"/>
      <c r="E255" s="204"/>
    </row>
    <row r="256" spans="1:5">
      <c r="A256" s="186"/>
      <c r="B256" s="196" t="s">
        <v>625</v>
      </c>
      <c r="C256" s="133" t="s">
        <v>55</v>
      </c>
      <c r="D256" s="48"/>
      <c r="E256" s="204"/>
    </row>
    <row r="257" spans="1:5">
      <c r="A257" s="186"/>
      <c r="B257" s="196" t="s">
        <v>626</v>
      </c>
      <c r="C257" s="133" t="s">
        <v>55</v>
      </c>
      <c r="D257" s="48"/>
      <c r="E257" s="204"/>
    </row>
    <row r="258" spans="1:5">
      <c r="A258" s="186"/>
      <c r="B258" s="196" t="s">
        <v>627</v>
      </c>
      <c r="C258" s="133" t="s">
        <v>55</v>
      </c>
      <c r="D258" s="48"/>
      <c r="E258" s="204"/>
    </row>
    <row r="259" spans="1:5">
      <c r="A259" s="186"/>
      <c r="B259" s="196" t="s">
        <v>628</v>
      </c>
      <c r="C259" s="133" t="s">
        <v>55</v>
      </c>
      <c r="D259" s="48"/>
      <c r="E259" s="204"/>
    </row>
    <row r="260" spans="1:5">
      <c r="A260" s="186"/>
      <c r="B260" s="196" t="s">
        <v>629</v>
      </c>
      <c r="C260" s="133" t="s">
        <v>55</v>
      </c>
      <c r="D260" s="48"/>
      <c r="E260" s="204"/>
    </row>
    <row r="261" spans="1:5">
      <c r="A261" s="186"/>
      <c r="B261" s="196" t="s">
        <v>630</v>
      </c>
      <c r="C261" s="133" t="s">
        <v>55</v>
      </c>
      <c r="D261" s="48"/>
      <c r="E261" s="204"/>
    </row>
    <row r="262" spans="1:5">
      <c r="A262" s="186"/>
      <c r="B262" s="196" t="s">
        <v>631</v>
      </c>
      <c r="C262" s="133" t="s">
        <v>55</v>
      </c>
      <c r="D262" s="48"/>
      <c r="E262" s="204"/>
    </row>
    <row r="263" spans="1:5">
      <c r="A263" s="186"/>
      <c r="B263" s="196" t="s">
        <v>632</v>
      </c>
      <c r="C263" s="133" t="s">
        <v>55</v>
      </c>
      <c r="D263" s="48"/>
      <c r="E263" s="204"/>
    </row>
    <row r="264" spans="1:5" ht="25.5">
      <c r="A264" s="186"/>
      <c r="B264" s="196" t="s">
        <v>633</v>
      </c>
      <c r="C264" s="200" t="s">
        <v>55</v>
      </c>
      <c r="D264" s="48"/>
      <c r="E264" s="204"/>
    </row>
    <row r="265" spans="1:5" ht="25.5">
      <c r="A265" s="186"/>
      <c r="B265" s="196" t="s">
        <v>634</v>
      </c>
      <c r="C265" s="200" t="s">
        <v>55</v>
      </c>
      <c r="D265" s="48"/>
      <c r="E265" s="204"/>
    </row>
    <row r="266" spans="1:5" ht="25.5">
      <c r="A266" s="186"/>
      <c r="B266" s="196" t="s">
        <v>635</v>
      </c>
      <c r="C266" s="200" t="s">
        <v>55</v>
      </c>
      <c r="D266" s="48"/>
      <c r="E266" s="204"/>
    </row>
    <row r="267" spans="1:5" ht="25.5">
      <c r="A267" s="186"/>
      <c r="B267" s="196" t="s">
        <v>636</v>
      </c>
      <c r="C267" s="200" t="s">
        <v>55</v>
      </c>
      <c r="D267" s="48"/>
      <c r="E267" s="204"/>
    </row>
    <row r="268" spans="1:5" ht="25.5">
      <c r="A268" s="186"/>
      <c r="B268" s="196" t="s">
        <v>637</v>
      </c>
      <c r="C268" s="200" t="s">
        <v>55</v>
      </c>
      <c r="D268" s="48"/>
      <c r="E268" s="206"/>
    </row>
    <row r="269" spans="1:5">
      <c r="A269" s="186" t="s">
        <v>451</v>
      </c>
      <c r="B269" s="196" t="s">
        <v>197</v>
      </c>
      <c r="C269" s="200" t="s">
        <v>3</v>
      </c>
      <c r="D269" s="48"/>
      <c r="E269" s="204"/>
    </row>
    <row r="270" spans="1:5">
      <c r="A270" s="186" t="s">
        <v>452</v>
      </c>
      <c r="B270" s="196" t="s">
        <v>198</v>
      </c>
      <c r="C270" s="200" t="s">
        <v>55</v>
      </c>
      <c r="D270" s="48"/>
      <c r="E270" s="204"/>
    </row>
    <row r="271" spans="1:5">
      <c r="A271" s="186"/>
      <c r="B271" s="196"/>
      <c r="C271" s="200"/>
      <c r="D271" s="48"/>
      <c r="E271" s="204"/>
    </row>
    <row r="272" spans="1:5" ht="14.25">
      <c r="A272" s="186"/>
      <c r="B272" s="65" t="s">
        <v>126</v>
      </c>
      <c r="C272" s="133"/>
      <c r="D272" s="53"/>
      <c r="E272" s="208"/>
    </row>
    <row r="273" spans="1:5">
      <c r="A273" s="186"/>
      <c r="B273" s="6" t="s">
        <v>664</v>
      </c>
      <c r="C273" s="133" t="s">
        <v>55</v>
      </c>
      <c r="D273" s="53"/>
      <c r="E273" s="208"/>
    </row>
    <row r="274" spans="1:5">
      <c r="A274" s="186" t="s">
        <v>453</v>
      </c>
      <c r="B274" s="6" t="s">
        <v>662</v>
      </c>
      <c r="C274" s="133" t="s">
        <v>55</v>
      </c>
      <c r="D274" s="53"/>
      <c r="E274" s="208"/>
    </row>
    <row r="275" spans="1:5">
      <c r="A275" s="186"/>
      <c r="B275" s="6" t="s">
        <v>663</v>
      </c>
      <c r="C275" s="133" t="s">
        <v>55</v>
      </c>
      <c r="D275" s="53"/>
      <c r="E275" s="208"/>
    </row>
    <row r="276" spans="1:5" ht="25.5">
      <c r="A276" s="186" t="s">
        <v>454</v>
      </c>
      <c r="B276" s="6" t="s">
        <v>665</v>
      </c>
      <c r="C276" s="133" t="s">
        <v>55</v>
      </c>
      <c r="D276" s="4"/>
      <c r="E276" s="209"/>
    </row>
    <row r="277" spans="1:5">
      <c r="A277" s="186" t="s">
        <v>697</v>
      </c>
      <c r="B277" s="6" t="s">
        <v>666</v>
      </c>
      <c r="C277" s="133" t="s">
        <v>55</v>
      </c>
      <c r="D277" s="53"/>
      <c r="E277" s="208"/>
    </row>
    <row r="278" spans="1:5">
      <c r="A278" s="186" t="s">
        <v>455</v>
      </c>
      <c r="B278" s="6" t="s">
        <v>456</v>
      </c>
      <c r="C278" s="133" t="s">
        <v>3</v>
      </c>
      <c r="D278" s="48"/>
      <c r="E278" s="204"/>
    </row>
    <row r="279" spans="1:5">
      <c r="A279" s="186" t="s">
        <v>457</v>
      </c>
      <c r="B279" s="6" t="s">
        <v>458</v>
      </c>
      <c r="C279" s="133" t="s">
        <v>459</v>
      </c>
      <c r="D279" s="4"/>
      <c r="E279" s="209"/>
    </row>
    <row r="280" spans="1:5">
      <c r="A280" s="186"/>
      <c r="B280" s="6" t="s">
        <v>460</v>
      </c>
      <c r="C280" s="133" t="s">
        <v>459</v>
      </c>
      <c r="D280" s="4"/>
      <c r="E280" s="210" t="s">
        <v>90</v>
      </c>
    </row>
    <row r="281" spans="1:5">
      <c r="A281" s="186" t="s">
        <v>642</v>
      </c>
      <c r="B281" s="6" t="s">
        <v>171</v>
      </c>
      <c r="C281" s="133" t="s">
        <v>55</v>
      </c>
      <c r="D281" s="4"/>
      <c r="E281" s="210"/>
    </row>
    <row r="282" spans="1:5">
      <c r="A282" s="186"/>
      <c r="B282" s="6"/>
      <c r="C282" s="133"/>
      <c r="D282" s="4"/>
      <c r="E282" s="210" t="s">
        <v>90</v>
      </c>
    </row>
    <row r="283" spans="1:5" ht="42.75">
      <c r="A283" s="188"/>
      <c r="B283" s="72" t="s">
        <v>638</v>
      </c>
      <c r="C283" s="135"/>
      <c r="D283" s="4"/>
      <c r="E283" s="210" t="s">
        <v>90</v>
      </c>
    </row>
    <row r="284" spans="1:5" ht="25.5">
      <c r="A284" s="187" t="s">
        <v>461</v>
      </c>
      <c r="B284" s="45" t="s">
        <v>702</v>
      </c>
      <c r="C284" s="135" t="s">
        <v>24</v>
      </c>
      <c r="D284" s="4"/>
      <c r="E284" s="209"/>
    </row>
    <row r="285" spans="1:5">
      <c r="A285" s="187"/>
      <c r="B285" s="45" t="s">
        <v>128</v>
      </c>
      <c r="C285" s="135" t="s">
        <v>3</v>
      </c>
      <c r="D285" s="4"/>
      <c r="E285" s="209"/>
    </row>
    <row r="286" spans="1:5">
      <c r="A286" s="187" t="s">
        <v>703</v>
      </c>
      <c r="B286" s="47" t="s">
        <v>704</v>
      </c>
      <c r="C286" s="135"/>
      <c r="D286" s="4"/>
      <c r="E286" s="209"/>
    </row>
    <row r="287" spans="1:5">
      <c r="A287" s="187" t="s">
        <v>462</v>
      </c>
      <c r="B287" s="47" t="s">
        <v>705</v>
      </c>
      <c r="C287" s="135"/>
      <c r="D287" s="4"/>
      <c r="E287" s="209"/>
    </row>
    <row r="288" spans="1:5" ht="25.5">
      <c r="A288" s="187"/>
      <c r="B288" s="45" t="s">
        <v>706</v>
      </c>
      <c r="C288" s="135" t="s">
        <v>55</v>
      </c>
      <c r="D288" s="4"/>
      <c r="E288" s="209" t="s">
        <v>90</v>
      </c>
    </row>
    <row r="289" spans="1:5" ht="25.5">
      <c r="A289" s="187"/>
      <c r="B289" s="45" t="s">
        <v>707</v>
      </c>
      <c r="C289" s="135" t="s">
        <v>55</v>
      </c>
      <c r="D289" s="4"/>
      <c r="E289" s="209"/>
    </row>
    <row r="290" spans="1:5" ht="25.5">
      <c r="A290" s="187"/>
      <c r="B290" s="45" t="s">
        <v>708</v>
      </c>
      <c r="C290" s="135" t="s">
        <v>55</v>
      </c>
      <c r="D290" s="4"/>
      <c r="E290" s="209" t="s">
        <v>90</v>
      </c>
    </row>
    <row r="291" spans="1:5" ht="25.5">
      <c r="A291" s="187"/>
      <c r="B291" s="45" t="s">
        <v>709</v>
      </c>
      <c r="C291" s="135" t="s">
        <v>55</v>
      </c>
      <c r="D291" s="4"/>
      <c r="E291" s="209"/>
    </row>
    <row r="292" spans="1:5" ht="25.5">
      <c r="A292" s="187"/>
      <c r="B292" s="45" t="s">
        <v>710</v>
      </c>
      <c r="C292" s="135" t="s">
        <v>55</v>
      </c>
      <c r="D292" s="4"/>
      <c r="E292" s="209"/>
    </row>
    <row r="293" spans="1:5">
      <c r="A293" s="187" t="s">
        <v>639</v>
      </c>
      <c r="B293" s="47" t="s">
        <v>711</v>
      </c>
      <c r="C293" s="135"/>
      <c r="D293" s="4"/>
      <c r="E293" s="209"/>
    </row>
    <row r="294" spans="1:5">
      <c r="A294" s="187"/>
      <c r="B294" s="45" t="s">
        <v>712</v>
      </c>
      <c r="C294" s="135" t="s">
        <v>55</v>
      </c>
      <c r="D294" s="4"/>
      <c r="E294" s="209"/>
    </row>
    <row r="295" spans="1:5" ht="25.5">
      <c r="A295" s="187"/>
      <c r="B295" s="45" t="s">
        <v>713</v>
      </c>
      <c r="C295" s="135" t="s">
        <v>55</v>
      </c>
      <c r="D295" s="4"/>
      <c r="E295" s="209"/>
    </row>
    <row r="296" spans="1:5" ht="25.5">
      <c r="A296" s="187"/>
      <c r="B296" s="45" t="s">
        <v>714</v>
      </c>
      <c r="C296" s="135" t="s">
        <v>55</v>
      </c>
      <c r="D296" s="4"/>
      <c r="E296" s="209"/>
    </row>
    <row r="297" spans="1:5">
      <c r="A297" s="187" t="s">
        <v>640</v>
      </c>
      <c r="B297" s="47" t="s">
        <v>715</v>
      </c>
      <c r="C297" s="135"/>
      <c r="D297" s="4"/>
      <c r="E297" s="209"/>
    </row>
    <row r="298" spans="1:5">
      <c r="A298" s="187"/>
      <c r="B298" s="45" t="s">
        <v>716</v>
      </c>
      <c r="C298" s="135" t="s">
        <v>16</v>
      </c>
      <c r="D298" s="4"/>
      <c r="E298" s="209"/>
    </row>
    <row r="299" spans="1:5">
      <c r="A299" s="187"/>
      <c r="B299" s="45" t="s">
        <v>717</v>
      </c>
      <c r="C299" s="135" t="s">
        <v>16</v>
      </c>
      <c r="D299" s="4"/>
      <c r="E299" s="209"/>
    </row>
    <row r="300" spans="1:5">
      <c r="A300" s="187"/>
      <c r="B300" s="45" t="s">
        <v>718</v>
      </c>
      <c r="C300" s="135" t="s">
        <v>16</v>
      </c>
      <c r="D300" s="4"/>
      <c r="E300" s="209"/>
    </row>
    <row r="301" spans="1:5">
      <c r="A301" s="187"/>
      <c r="B301" s="45" t="s">
        <v>719</v>
      </c>
      <c r="C301" s="135" t="s">
        <v>16</v>
      </c>
      <c r="D301" s="4"/>
      <c r="E301" s="209"/>
    </row>
    <row r="302" spans="1:5">
      <c r="A302" s="187" t="s">
        <v>641</v>
      </c>
      <c r="B302" s="47" t="s">
        <v>720</v>
      </c>
      <c r="C302" s="135" t="s">
        <v>24</v>
      </c>
      <c r="D302" s="4"/>
      <c r="E302" s="209"/>
    </row>
    <row r="303" spans="1:5">
      <c r="A303" s="187" t="s">
        <v>721</v>
      </c>
      <c r="B303" s="47" t="s">
        <v>463</v>
      </c>
      <c r="C303" s="135"/>
      <c r="D303" s="4"/>
      <c r="E303" s="209"/>
    </row>
    <row r="304" spans="1:5" ht="25.5">
      <c r="A304" s="187"/>
      <c r="B304" s="45" t="s">
        <v>722</v>
      </c>
      <c r="C304" s="135" t="s">
        <v>55</v>
      </c>
      <c r="D304" s="4"/>
      <c r="E304" s="209"/>
    </row>
    <row r="305" spans="1:5">
      <c r="A305" s="187"/>
      <c r="B305" s="45" t="s">
        <v>723</v>
      </c>
      <c r="C305" s="135" t="s">
        <v>55</v>
      </c>
      <c r="D305" s="4"/>
      <c r="E305" s="209" t="s">
        <v>90</v>
      </c>
    </row>
    <row r="306" spans="1:5" ht="38.25">
      <c r="A306" s="187"/>
      <c r="B306" s="45" t="s">
        <v>724</v>
      </c>
      <c r="C306" s="135" t="s">
        <v>55</v>
      </c>
      <c r="D306" s="4"/>
      <c r="E306" s="209"/>
    </row>
    <row r="307" spans="1:5">
      <c r="A307" s="187"/>
      <c r="B307" s="45" t="s">
        <v>725</v>
      </c>
      <c r="C307" s="135" t="s">
        <v>55</v>
      </c>
      <c r="D307" s="4"/>
      <c r="E307" s="209"/>
    </row>
    <row r="308" spans="1:5" ht="25.5">
      <c r="A308" s="187"/>
      <c r="B308" s="45" t="s">
        <v>726</v>
      </c>
      <c r="C308" s="135" t="s">
        <v>55</v>
      </c>
      <c r="D308" s="4"/>
      <c r="E308" s="209"/>
    </row>
    <row r="309" spans="1:5">
      <c r="A309" s="187"/>
      <c r="B309" s="45" t="s">
        <v>597</v>
      </c>
      <c r="C309" s="135" t="s">
        <v>55</v>
      </c>
      <c r="D309" s="4"/>
      <c r="E309" s="209"/>
    </row>
    <row r="310" spans="1:5">
      <c r="A310" s="187"/>
      <c r="B310" s="45" t="s">
        <v>69</v>
      </c>
      <c r="C310" s="135" t="s">
        <v>55</v>
      </c>
      <c r="D310" s="4"/>
      <c r="E310" s="209"/>
    </row>
    <row r="311" spans="1:5">
      <c r="A311" s="187" t="s">
        <v>727</v>
      </c>
      <c r="B311" s="47" t="s">
        <v>728</v>
      </c>
      <c r="C311" s="135"/>
      <c r="D311" s="3"/>
      <c r="E311" s="203"/>
    </row>
    <row r="312" spans="1:5">
      <c r="A312" s="187"/>
      <c r="B312" s="45" t="s">
        <v>729</v>
      </c>
      <c r="C312" s="135" t="s">
        <v>55</v>
      </c>
      <c r="D312" s="3"/>
      <c r="E312" s="203"/>
    </row>
    <row r="313" spans="1:5">
      <c r="A313" s="187"/>
      <c r="B313" s="45" t="s">
        <v>730</v>
      </c>
      <c r="C313" s="135" t="s">
        <v>55</v>
      </c>
      <c r="D313" s="3"/>
      <c r="E313" s="203"/>
    </row>
    <row r="314" spans="1:5">
      <c r="A314" s="187"/>
      <c r="B314" s="45" t="s">
        <v>731</v>
      </c>
      <c r="C314" s="135" t="s">
        <v>55</v>
      </c>
      <c r="D314" s="3"/>
      <c r="E314" s="203"/>
    </row>
    <row r="315" spans="1:5">
      <c r="A315" s="187" t="s">
        <v>732</v>
      </c>
      <c r="B315" s="47" t="s">
        <v>733</v>
      </c>
      <c r="C315" s="135"/>
      <c r="D315" s="3"/>
      <c r="E315" s="203"/>
    </row>
    <row r="316" spans="1:5">
      <c r="A316" s="189"/>
      <c r="B316" s="54" t="s">
        <v>127</v>
      </c>
      <c r="C316" s="137" t="s">
        <v>55</v>
      </c>
      <c r="D316" s="3"/>
      <c r="E316" s="203"/>
    </row>
    <row r="317" spans="1:5">
      <c r="A317" s="187"/>
      <c r="B317" s="45" t="s">
        <v>70</v>
      </c>
      <c r="C317" s="135" t="s">
        <v>55</v>
      </c>
      <c r="D317" s="3"/>
      <c r="E317" s="203"/>
    </row>
    <row r="318" spans="1:5">
      <c r="A318" s="187"/>
      <c r="B318" s="45" t="s">
        <v>136</v>
      </c>
      <c r="C318" s="135" t="s">
        <v>55</v>
      </c>
      <c r="D318" s="3"/>
      <c r="E318" s="203"/>
    </row>
    <row r="319" spans="1:5">
      <c r="A319" s="187"/>
      <c r="B319" s="45" t="s">
        <v>137</v>
      </c>
      <c r="C319" s="135" t="s">
        <v>55</v>
      </c>
      <c r="D319" s="3"/>
      <c r="E319" s="203"/>
    </row>
    <row r="320" spans="1:5">
      <c r="A320" s="187"/>
      <c r="B320" s="45" t="s">
        <v>71</v>
      </c>
      <c r="C320" s="135" t="s">
        <v>55</v>
      </c>
      <c r="D320" s="3"/>
      <c r="E320" s="203"/>
    </row>
    <row r="321" spans="1:5">
      <c r="A321" s="187" t="s">
        <v>734</v>
      </c>
      <c r="B321" s="47" t="s">
        <v>735</v>
      </c>
      <c r="C321" s="135"/>
      <c r="D321" s="3"/>
      <c r="E321" s="203"/>
    </row>
    <row r="322" spans="1:5">
      <c r="A322" s="162"/>
      <c r="B322" s="45" t="s">
        <v>736</v>
      </c>
      <c r="C322" s="135" t="s">
        <v>55</v>
      </c>
      <c r="D322" s="48"/>
      <c r="E322" s="206"/>
    </row>
    <row r="323" spans="1:5" ht="25.5">
      <c r="A323" s="187"/>
      <c r="B323" s="45" t="s">
        <v>737</v>
      </c>
      <c r="C323" s="135" t="s">
        <v>55</v>
      </c>
      <c r="D323" s="3"/>
      <c r="E323" s="203"/>
    </row>
    <row r="324" spans="1:5">
      <c r="A324" s="187" t="s">
        <v>738</v>
      </c>
      <c r="B324" s="47" t="s">
        <v>72</v>
      </c>
      <c r="C324" s="135"/>
      <c r="D324" s="3"/>
      <c r="E324" s="203"/>
    </row>
    <row r="325" spans="1:5">
      <c r="A325" s="187"/>
      <c r="B325" s="45" t="s">
        <v>73</v>
      </c>
      <c r="C325" s="135" t="s">
        <v>55</v>
      </c>
      <c r="D325" s="214" t="s">
        <v>90</v>
      </c>
      <c r="E325" s="209" t="s">
        <v>90</v>
      </c>
    </row>
    <row r="326" spans="1:5">
      <c r="A326" s="187"/>
      <c r="B326" s="45" t="s">
        <v>74</v>
      </c>
      <c r="C326" s="135" t="s">
        <v>55</v>
      </c>
      <c r="D326" s="214"/>
      <c r="E326" s="209"/>
    </row>
    <row r="327" spans="1:5">
      <c r="A327" s="187"/>
      <c r="B327" s="45" t="s">
        <v>739</v>
      </c>
      <c r="C327" s="135" t="s">
        <v>55</v>
      </c>
      <c r="D327" s="214"/>
      <c r="E327" s="209"/>
    </row>
    <row r="328" spans="1:5">
      <c r="A328" s="187"/>
      <c r="B328" s="45" t="s">
        <v>75</v>
      </c>
      <c r="C328" s="135" t="s">
        <v>55</v>
      </c>
      <c r="D328" s="214"/>
      <c r="E328" s="209"/>
    </row>
    <row r="329" spans="1:5">
      <c r="A329" s="187"/>
      <c r="B329" s="45" t="s">
        <v>773</v>
      </c>
      <c r="C329" s="135" t="s">
        <v>55</v>
      </c>
      <c r="D329" s="113"/>
      <c r="E329" s="209"/>
    </row>
    <row r="330" spans="1:5">
      <c r="A330" s="189" t="s">
        <v>464</v>
      </c>
      <c r="B330" s="52" t="s">
        <v>76</v>
      </c>
      <c r="C330" s="137"/>
      <c r="D330" s="214"/>
      <c r="E330" s="209"/>
    </row>
    <row r="331" spans="1:5" ht="25.5">
      <c r="A331" s="189"/>
      <c r="B331" s="54" t="s">
        <v>77</v>
      </c>
      <c r="C331" s="137" t="s">
        <v>55</v>
      </c>
      <c r="D331" s="3"/>
      <c r="E331" s="203"/>
    </row>
    <row r="332" spans="1:5">
      <c r="A332" s="189"/>
      <c r="B332" s="54" t="s">
        <v>78</v>
      </c>
      <c r="C332" s="137" t="s">
        <v>24</v>
      </c>
      <c r="D332" s="3"/>
      <c r="E332" s="203"/>
    </row>
    <row r="333" spans="1:5" ht="25.5">
      <c r="A333" s="189" t="s">
        <v>466</v>
      </c>
      <c r="B333" s="52" t="s">
        <v>467</v>
      </c>
      <c r="C333" s="137"/>
      <c r="D333" s="3"/>
      <c r="E333" s="203"/>
    </row>
    <row r="334" spans="1:5" ht="51">
      <c r="A334" s="189"/>
      <c r="B334" s="54" t="s">
        <v>468</v>
      </c>
      <c r="C334" s="137" t="s">
        <v>24</v>
      </c>
      <c r="D334" s="48"/>
      <c r="E334" s="206"/>
    </row>
    <row r="335" spans="1:5" ht="25.5">
      <c r="A335" s="189"/>
      <c r="B335" s="54" t="s">
        <v>766</v>
      </c>
      <c r="C335" s="137" t="s">
        <v>3</v>
      </c>
      <c r="D335" s="3"/>
      <c r="E335" s="203"/>
    </row>
    <row r="336" spans="1:5">
      <c r="A336" s="189"/>
      <c r="B336" s="54"/>
      <c r="C336" s="137"/>
      <c r="D336" s="3"/>
      <c r="E336" s="203"/>
    </row>
    <row r="337" spans="1:5" ht="14.25">
      <c r="A337" s="187"/>
      <c r="B337" s="72" t="s">
        <v>465</v>
      </c>
      <c r="C337" s="135"/>
      <c r="D337" s="3"/>
      <c r="E337" s="203"/>
    </row>
    <row r="338" spans="1:5" ht="25.5">
      <c r="A338" s="190" t="s">
        <v>469</v>
      </c>
      <c r="B338" s="5" t="s">
        <v>148</v>
      </c>
      <c r="C338" s="138"/>
      <c r="D338" s="3"/>
      <c r="E338" s="203"/>
    </row>
    <row r="339" spans="1:5">
      <c r="A339" s="190"/>
      <c r="B339" s="30" t="s">
        <v>149</v>
      </c>
      <c r="C339" s="139" t="s">
        <v>3</v>
      </c>
      <c r="D339" s="3"/>
      <c r="E339" s="203"/>
    </row>
    <row r="340" spans="1:5">
      <c r="A340" s="190"/>
      <c r="B340" s="5" t="s">
        <v>150</v>
      </c>
      <c r="C340" s="138" t="s">
        <v>3</v>
      </c>
      <c r="D340" s="3"/>
      <c r="E340" s="203"/>
    </row>
    <row r="341" spans="1:5">
      <c r="A341" s="190" t="s">
        <v>470</v>
      </c>
      <c r="B341" s="30" t="s">
        <v>151</v>
      </c>
      <c r="C341" s="139" t="s">
        <v>3</v>
      </c>
      <c r="D341" s="48"/>
      <c r="E341" s="204"/>
    </row>
    <row r="342" spans="1:5">
      <c r="A342" s="190" t="s">
        <v>471</v>
      </c>
      <c r="B342" s="30" t="s">
        <v>152</v>
      </c>
      <c r="C342" s="139" t="s">
        <v>3</v>
      </c>
      <c r="D342" s="3"/>
      <c r="E342" s="203"/>
    </row>
    <row r="343" spans="1:5">
      <c r="A343" s="191" t="s">
        <v>472</v>
      </c>
      <c r="B343" s="10" t="s">
        <v>172</v>
      </c>
      <c r="C343" s="138"/>
      <c r="D343" s="3"/>
      <c r="E343" s="203"/>
    </row>
    <row r="344" spans="1:5">
      <c r="A344" s="191" t="s">
        <v>473</v>
      </c>
      <c r="B344" s="5" t="s">
        <v>153</v>
      </c>
      <c r="C344" s="138" t="s">
        <v>55</v>
      </c>
      <c r="D344" s="3"/>
      <c r="E344" s="203"/>
    </row>
    <row r="345" spans="1:5">
      <c r="A345" s="191"/>
      <c r="B345" s="5" t="s">
        <v>482</v>
      </c>
      <c r="C345" s="138" t="s">
        <v>55</v>
      </c>
      <c r="D345" s="48"/>
      <c r="E345" s="204"/>
    </row>
    <row r="346" spans="1:5">
      <c r="A346" s="191" t="s">
        <v>474</v>
      </c>
      <c r="B346" s="5" t="s">
        <v>25</v>
      </c>
      <c r="C346" s="138" t="s">
        <v>55</v>
      </c>
      <c r="D346" s="48"/>
      <c r="E346" s="204" t="s">
        <v>90</v>
      </c>
    </row>
    <row r="347" spans="1:5">
      <c r="A347" s="191" t="s">
        <v>90</v>
      </c>
      <c r="B347" s="5" t="s">
        <v>154</v>
      </c>
      <c r="C347" s="138" t="s">
        <v>55</v>
      </c>
      <c r="D347" s="48"/>
      <c r="E347" s="204"/>
    </row>
    <row r="348" spans="1:5">
      <c r="A348" s="191" t="s">
        <v>475</v>
      </c>
      <c r="B348" s="5" t="s">
        <v>156</v>
      </c>
      <c r="C348" s="138" t="s">
        <v>55</v>
      </c>
      <c r="D348" s="48"/>
      <c r="E348" s="204"/>
    </row>
    <row r="349" spans="1:5">
      <c r="A349" s="191" t="s">
        <v>476</v>
      </c>
      <c r="B349" s="5" t="s">
        <v>161</v>
      </c>
      <c r="C349" s="138" t="s">
        <v>55</v>
      </c>
      <c r="D349" s="48"/>
      <c r="E349" s="204"/>
    </row>
    <row r="350" spans="1:5">
      <c r="A350" s="191" t="s">
        <v>477</v>
      </c>
      <c r="B350" s="5" t="s">
        <v>483</v>
      </c>
      <c r="C350" s="138" t="s">
        <v>55</v>
      </c>
      <c r="D350" s="48"/>
      <c r="E350" s="204"/>
    </row>
    <row r="351" spans="1:5">
      <c r="A351" s="191" t="s">
        <v>478</v>
      </c>
      <c r="B351" s="5" t="s">
        <v>164</v>
      </c>
      <c r="C351" s="138" t="s">
        <v>55</v>
      </c>
      <c r="D351" s="48"/>
      <c r="E351" s="204"/>
    </row>
    <row r="352" spans="1:5">
      <c r="A352" s="191" t="s">
        <v>479</v>
      </c>
      <c r="B352" s="5" t="s">
        <v>484</v>
      </c>
      <c r="C352" s="138" t="s">
        <v>55</v>
      </c>
      <c r="D352" s="48"/>
      <c r="E352" s="204"/>
    </row>
    <row r="353" spans="1:5">
      <c r="A353" s="191" t="s">
        <v>90</v>
      </c>
      <c r="B353" s="5" t="s">
        <v>162</v>
      </c>
      <c r="C353" s="138" t="s">
        <v>55</v>
      </c>
      <c r="D353" s="3"/>
      <c r="E353" s="203"/>
    </row>
    <row r="354" spans="1:5" ht="25.5">
      <c r="A354" s="191" t="s">
        <v>480</v>
      </c>
      <c r="B354" s="5" t="s">
        <v>163</v>
      </c>
      <c r="C354" s="138" t="s">
        <v>24</v>
      </c>
      <c r="D354" s="3"/>
      <c r="E354" s="203"/>
    </row>
    <row r="355" spans="1:5" ht="25.5">
      <c r="A355" s="191"/>
      <c r="B355" s="5" t="s">
        <v>776</v>
      </c>
      <c r="C355" s="138" t="s">
        <v>55</v>
      </c>
      <c r="D355" s="3"/>
      <c r="E355" s="203"/>
    </row>
    <row r="356" spans="1:5">
      <c r="A356" s="191"/>
      <c r="B356" s="5" t="s">
        <v>775</v>
      </c>
      <c r="C356" s="138" t="s">
        <v>55</v>
      </c>
      <c r="D356" s="3"/>
      <c r="E356" s="203"/>
    </row>
    <row r="357" spans="1:5">
      <c r="A357" s="191" t="s">
        <v>90</v>
      </c>
      <c r="B357" s="5"/>
      <c r="C357" s="138"/>
      <c r="D357" s="3"/>
      <c r="E357" s="203"/>
    </row>
    <row r="358" spans="1:5">
      <c r="A358" s="191" t="s">
        <v>486</v>
      </c>
      <c r="B358" s="10" t="s">
        <v>485</v>
      </c>
      <c r="C358" s="138"/>
      <c r="D358" s="3"/>
      <c r="E358" s="203"/>
    </row>
    <row r="359" spans="1:5">
      <c r="A359" s="191" t="s">
        <v>488</v>
      </c>
      <c r="B359" s="5" t="s">
        <v>487</v>
      </c>
      <c r="C359" s="138" t="s">
        <v>55</v>
      </c>
      <c r="D359" s="3"/>
      <c r="E359" s="203"/>
    </row>
    <row r="360" spans="1:5">
      <c r="A360" s="191" t="s">
        <v>489</v>
      </c>
      <c r="B360" s="5" t="s">
        <v>28</v>
      </c>
      <c r="C360" s="140" t="s">
        <v>55</v>
      </c>
      <c r="D360" s="3"/>
      <c r="E360" s="203"/>
    </row>
    <row r="361" spans="1:5">
      <c r="A361" s="191" t="s">
        <v>490</v>
      </c>
      <c r="B361" s="5" t="s">
        <v>157</v>
      </c>
      <c r="C361" s="138" t="s">
        <v>55</v>
      </c>
      <c r="D361" s="3"/>
      <c r="E361" s="203"/>
    </row>
    <row r="362" spans="1:5">
      <c r="A362" s="191" t="s">
        <v>493</v>
      </c>
      <c r="B362" s="5" t="s">
        <v>491</v>
      </c>
      <c r="C362" s="138" t="s">
        <v>55</v>
      </c>
      <c r="D362" s="3"/>
      <c r="E362" s="203"/>
    </row>
    <row r="363" spans="1:5">
      <c r="A363" s="191" t="s">
        <v>494</v>
      </c>
      <c r="B363" s="5" t="s">
        <v>492</v>
      </c>
      <c r="C363" s="138" t="s">
        <v>55</v>
      </c>
      <c r="D363" s="3"/>
      <c r="E363" s="203" t="s">
        <v>90</v>
      </c>
    </row>
    <row r="364" spans="1:5">
      <c r="A364" s="190" t="s">
        <v>495</v>
      </c>
      <c r="B364" s="5" t="s">
        <v>26</v>
      </c>
      <c r="C364" s="140"/>
      <c r="D364" s="3"/>
      <c r="E364" s="203" t="s">
        <v>90</v>
      </c>
    </row>
    <row r="365" spans="1:5">
      <c r="A365" s="190"/>
      <c r="B365" s="5" t="s">
        <v>158</v>
      </c>
      <c r="C365" s="140" t="s">
        <v>55</v>
      </c>
      <c r="D365" s="48"/>
      <c r="E365" s="203"/>
    </row>
    <row r="366" spans="1:5" ht="25.5">
      <c r="A366" s="190"/>
      <c r="B366" s="5" t="s">
        <v>159</v>
      </c>
      <c r="C366" s="140" t="s">
        <v>55</v>
      </c>
      <c r="D366" s="3"/>
      <c r="E366" s="203" t="s">
        <v>90</v>
      </c>
    </row>
    <row r="367" spans="1:5">
      <c r="A367" s="191" t="s">
        <v>496</v>
      </c>
      <c r="B367" s="5" t="s">
        <v>160</v>
      </c>
      <c r="C367" s="140" t="s">
        <v>55</v>
      </c>
      <c r="D367" s="3"/>
      <c r="E367" s="203"/>
    </row>
    <row r="368" spans="1:5">
      <c r="A368" s="191" t="s">
        <v>497</v>
      </c>
      <c r="B368" s="5" t="s">
        <v>27</v>
      </c>
      <c r="C368" s="140" t="s">
        <v>55</v>
      </c>
      <c r="D368" s="3"/>
      <c r="E368" s="203"/>
    </row>
    <row r="369" spans="1:5">
      <c r="A369" s="191" t="s">
        <v>481</v>
      </c>
      <c r="B369" s="5" t="s">
        <v>165</v>
      </c>
      <c r="C369" s="138" t="s">
        <v>55</v>
      </c>
      <c r="D369" s="3"/>
      <c r="E369" s="203"/>
    </row>
    <row r="370" spans="1:5">
      <c r="A370" s="186"/>
      <c r="B370" s="45"/>
      <c r="C370" s="133"/>
      <c r="D370" s="3"/>
      <c r="E370" s="203"/>
    </row>
    <row r="371" spans="1:5" ht="14.25">
      <c r="A371" s="186"/>
      <c r="B371" s="65" t="s">
        <v>499</v>
      </c>
      <c r="C371" s="133"/>
      <c r="D371" s="3"/>
      <c r="E371" s="203"/>
    </row>
    <row r="372" spans="1:5">
      <c r="A372" s="186" t="s">
        <v>500</v>
      </c>
      <c r="B372" s="6" t="s">
        <v>146</v>
      </c>
      <c r="C372" s="133" t="s">
        <v>7</v>
      </c>
      <c r="D372" s="3"/>
      <c r="E372" s="203"/>
    </row>
    <row r="373" spans="1:5" ht="25.5">
      <c r="A373" s="186" t="s">
        <v>501</v>
      </c>
      <c r="B373" s="9" t="s">
        <v>613</v>
      </c>
      <c r="C373" s="133"/>
      <c r="D373" s="3"/>
      <c r="E373" s="203"/>
    </row>
    <row r="374" spans="1:5">
      <c r="A374" s="186"/>
      <c r="B374" s="6" t="s">
        <v>80</v>
      </c>
      <c r="C374" s="133" t="s">
        <v>7</v>
      </c>
      <c r="D374" s="48"/>
      <c r="E374" s="204"/>
    </row>
    <row r="375" spans="1:5">
      <c r="A375" s="186" t="s">
        <v>503</v>
      </c>
      <c r="B375" s="9" t="s">
        <v>614</v>
      </c>
      <c r="C375" s="133"/>
      <c r="D375" s="3"/>
      <c r="E375" s="203"/>
    </row>
    <row r="376" spans="1:5" ht="25.5">
      <c r="A376" s="186"/>
      <c r="B376" s="6" t="s">
        <v>81</v>
      </c>
      <c r="C376" s="133" t="s">
        <v>7</v>
      </c>
      <c r="D376" s="3"/>
      <c r="E376" s="203"/>
    </row>
    <row r="377" spans="1:5">
      <c r="A377" s="186" t="s">
        <v>502</v>
      </c>
      <c r="B377" s="6" t="s">
        <v>82</v>
      </c>
      <c r="C377" s="133" t="s">
        <v>3</v>
      </c>
      <c r="D377" s="3"/>
      <c r="E377" s="203"/>
    </row>
    <row r="378" spans="1:5">
      <c r="A378" s="186" t="s">
        <v>504</v>
      </c>
      <c r="B378" s="6" t="s">
        <v>83</v>
      </c>
      <c r="C378" s="133" t="s">
        <v>3</v>
      </c>
      <c r="D378" s="3"/>
      <c r="E378" s="203"/>
    </row>
    <row r="379" spans="1:5">
      <c r="A379" s="186" t="s">
        <v>504</v>
      </c>
      <c r="B379" s="197" t="s">
        <v>505</v>
      </c>
      <c r="C379" s="133" t="s">
        <v>3</v>
      </c>
      <c r="D379" s="3"/>
      <c r="E379" s="203"/>
    </row>
    <row r="380" spans="1:5">
      <c r="A380" s="186" t="s">
        <v>506</v>
      </c>
      <c r="B380" s="6" t="s">
        <v>507</v>
      </c>
      <c r="C380" s="133" t="s">
        <v>3</v>
      </c>
      <c r="D380" s="3"/>
      <c r="E380" s="203"/>
    </row>
    <row r="381" spans="1:5">
      <c r="A381" s="186"/>
      <c r="B381" s="34"/>
      <c r="C381" s="135"/>
      <c r="D381" s="3"/>
      <c r="E381" s="203"/>
    </row>
    <row r="382" spans="1:5" ht="14.25">
      <c r="A382" s="186"/>
      <c r="B382" s="65" t="s">
        <v>762</v>
      </c>
      <c r="C382" s="133"/>
      <c r="D382" s="3"/>
      <c r="E382" s="203"/>
    </row>
    <row r="383" spans="1:5">
      <c r="A383" s="186" t="s">
        <v>508</v>
      </c>
      <c r="B383" s="9" t="s">
        <v>84</v>
      </c>
      <c r="C383" s="133"/>
      <c r="D383" s="3"/>
      <c r="E383" s="203"/>
    </row>
    <row r="384" spans="1:5">
      <c r="A384" s="186"/>
      <c r="B384" s="6" t="s">
        <v>740</v>
      </c>
      <c r="C384" s="133" t="s">
        <v>55</v>
      </c>
      <c r="D384" s="3"/>
      <c r="E384" s="203"/>
    </row>
    <row r="385" spans="1:5">
      <c r="A385" s="186"/>
      <c r="B385" s="6" t="s">
        <v>741</v>
      </c>
      <c r="C385" s="133" t="s">
        <v>24</v>
      </c>
      <c r="D385" s="3"/>
      <c r="E385" s="203"/>
    </row>
    <row r="386" spans="1:5">
      <c r="A386" s="186"/>
      <c r="B386" s="6" t="s">
        <v>742</v>
      </c>
      <c r="C386" s="133" t="s">
        <v>55</v>
      </c>
      <c r="D386" s="3"/>
      <c r="E386" s="203"/>
    </row>
    <row r="387" spans="1:5">
      <c r="A387" s="186"/>
      <c r="B387" s="6" t="s">
        <v>743</v>
      </c>
      <c r="C387" s="133" t="s">
        <v>55</v>
      </c>
      <c r="D387" s="3"/>
      <c r="E387" s="203"/>
    </row>
    <row r="388" spans="1:5" ht="25.5">
      <c r="A388" s="186"/>
      <c r="B388" s="6" t="s">
        <v>744</v>
      </c>
      <c r="C388" s="133" t="s">
        <v>55</v>
      </c>
      <c r="D388" s="3"/>
      <c r="E388" s="203"/>
    </row>
    <row r="389" spans="1:5" ht="25.5">
      <c r="A389" s="186"/>
      <c r="B389" s="6" t="s">
        <v>745</v>
      </c>
      <c r="C389" s="133" t="s">
        <v>55</v>
      </c>
      <c r="D389" s="3"/>
      <c r="E389" s="203"/>
    </row>
    <row r="390" spans="1:5">
      <c r="A390" s="186" t="s">
        <v>509</v>
      </c>
      <c r="B390" s="9" t="s">
        <v>85</v>
      </c>
      <c r="C390" s="133"/>
      <c r="D390" s="3"/>
      <c r="E390" s="203"/>
    </row>
    <row r="391" spans="1:5">
      <c r="A391" s="186"/>
      <c r="B391" s="6" t="s">
        <v>134</v>
      </c>
      <c r="C391" s="133" t="s">
        <v>55</v>
      </c>
      <c r="D391" s="3"/>
      <c r="E391" s="203"/>
    </row>
    <row r="392" spans="1:5">
      <c r="A392" s="186"/>
      <c r="B392" s="6" t="s">
        <v>86</v>
      </c>
      <c r="C392" s="133" t="s">
        <v>55</v>
      </c>
      <c r="D392" s="3"/>
      <c r="E392" s="203"/>
    </row>
    <row r="393" spans="1:5">
      <c r="A393" s="186"/>
      <c r="B393" s="34"/>
      <c r="C393" s="135"/>
      <c r="D393" s="3"/>
      <c r="E393" s="203"/>
    </row>
    <row r="394" spans="1:5" ht="14.25">
      <c r="A394" s="186"/>
      <c r="B394" s="65" t="s">
        <v>512</v>
      </c>
      <c r="C394" s="133"/>
      <c r="D394" s="3"/>
      <c r="E394" s="203"/>
    </row>
    <row r="395" spans="1:5" s="105" customFormat="1">
      <c r="A395" s="186" t="s">
        <v>596</v>
      </c>
      <c r="B395" s="6" t="s">
        <v>138</v>
      </c>
      <c r="C395" s="133"/>
      <c r="D395" s="48"/>
      <c r="E395" s="206"/>
    </row>
    <row r="396" spans="1:5" s="105" customFormat="1">
      <c r="A396" s="186"/>
      <c r="B396" s="6" t="s">
        <v>135</v>
      </c>
      <c r="C396" s="133" t="s">
        <v>7</v>
      </c>
      <c r="D396" s="48"/>
      <c r="E396" s="206"/>
    </row>
    <row r="397" spans="1:5" s="105" customFormat="1" ht="14.25">
      <c r="A397" s="186"/>
      <c r="B397" s="65"/>
      <c r="C397" s="133"/>
      <c r="D397" s="48"/>
      <c r="E397" s="206"/>
    </row>
    <row r="398" spans="1:5" s="105" customFormat="1" ht="14.25">
      <c r="A398" s="186"/>
      <c r="B398" s="65" t="s">
        <v>514</v>
      </c>
      <c r="C398" s="133"/>
      <c r="D398" s="48"/>
      <c r="E398" s="206"/>
    </row>
    <row r="399" spans="1:5" s="105" customFormat="1">
      <c r="A399" s="186" t="s">
        <v>519</v>
      </c>
      <c r="B399" s="6" t="s">
        <v>803</v>
      </c>
      <c r="C399" s="133" t="s">
        <v>7</v>
      </c>
      <c r="D399" s="48"/>
      <c r="E399" s="206"/>
    </row>
    <row r="400" spans="1:5" s="105" customFormat="1">
      <c r="A400" s="186" t="s">
        <v>90</v>
      </c>
      <c r="B400" s="6" t="s">
        <v>804</v>
      </c>
      <c r="C400" s="142" t="s">
        <v>7</v>
      </c>
      <c r="D400" s="48"/>
      <c r="E400" s="204"/>
    </row>
    <row r="401" spans="1:5" s="105" customFormat="1">
      <c r="A401" s="186"/>
      <c r="B401" s="77"/>
      <c r="C401" s="133"/>
      <c r="D401" s="48"/>
      <c r="E401" s="206"/>
    </row>
    <row r="402" spans="1:5" s="105" customFormat="1" ht="14.25">
      <c r="A402" s="186" t="s">
        <v>769</v>
      </c>
      <c r="B402" s="65" t="s">
        <v>515</v>
      </c>
      <c r="C402" s="133"/>
      <c r="D402" s="48"/>
      <c r="E402" s="204"/>
    </row>
    <row r="403" spans="1:5" s="105" customFormat="1">
      <c r="A403" s="186"/>
      <c r="B403" s="6" t="s">
        <v>668</v>
      </c>
      <c r="C403" s="133" t="s">
        <v>24</v>
      </c>
      <c r="D403" s="48"/>
      <c r="E403" s="204"/>
    </row>
    <row r="404" spans="1:5" s="105" customFormat="1" ht="25.5">
      <c r="A404" s="186"/>
      <c r="B404" s="6" t="s">
        <v>669</v>
      </c>
      <c r="C404" s="133" t="s">
        <v>7</v>
      </c>
      <c r="D404" s="48"/>
      <c r="E404" s="204"/>
    </row>
    <row r="405" spans="1:5" s="105" customFormat="1">
      <c r="A405" s="186"/>
      <c r="B405" s="6" t="s">
        <v>670</v>
      </c>
      <c r="C405" s="133" t="s">
        <v>7</v>
      </c>
      <c r="D405" s="48"/>
      <c r="E405" s="204"/>
    </row>
    <row r="406" spans="1:5" s="105" customFormat="1">
      <c r="A406" s="186"/>
      <c r="B406" s="6" t="s">
        <v>760</v>
      </c>
      <c r="C406" s="133" t="s">
        <v>24</v>
      </c>
      <c r="D406" s="48"/>
      <c r="E406" s="204" t="s">
        <v>90</v>
      </c>
    </row>
    <row r="407" spans="1:5" s="105" customFormat="1" ht="25.5">
      <c r="A407" s="186"/>
      <c r="B407" s="6" t="s">
        <v>761</v>
      </c>
      <c r="C407" s="133" t="s">
        <v>7</v>
      </c>
      <c r="D407" s="48"/>
      <c r="E407" s="204"/>
    </row>
    <row r="408" spans="1:5" s="105" customFormat="1">
      <c r="A408" s="187"/>
      <c r="B408" s="34"/>
      <c r="C408" s="135"/>
      <c r="D408" s="48"/>
      <c r="E408" s="204" t="s">
        <v>90</v>
      </c>
    </row>
    <row r="409" spans="1:5" s="105" customFormat="1" ht="14.25">
      <c r="A409" s="187" t="s">
        <v>770</v>
      </c>
      <c r="B409" s="65" t="s">
        <v>517</v>
      </c>
      <c r="C409" s="135"/>
      <c r="D409" s="48"/>
      <c r="E409" s="204"/>
    </row>
    <row r="410" spans="1:5" s="105" customFormat="1">
      <c r="A410" s="187"/>
      <c r="B410" s="78" t="s">
        <v>173</v>
      </c>
      <c r="C410" s="135" t="s">
        <v>24</v>
      </c>
      <c r="D410" s="48"/>
      <c r="E410" s="204"/>
    </row>
    <row r="411" spans="1:5" s="105" customFormat="1">
      <c r="A411" s="187"/>
      <c r="B411" s="45"/>
      <c r="C411" s="135"/>
      <c r="D411" s="48"/>
      <c r="E411" s="204"/>
    </row>
    <row r="412" spans="1:5" s="105" customFormat="1" ht="14.25">
      <c r="A412" s="187"/>
      <c r="B412" s="65" t="s">
        <v>518</v>
      </c>
      <c r="C412" s="135"/>
      <c r="D412" s="48"/>
      <c r="E412" s="204"/>
    </row>
    <row r="413" spans="1:5" s="105" customFormat="1" ht="14.25">
      <c r="A413" s="187"/>
      <c r="B413" s="79"/>
      <c r="C413" s="135"/>
      <c r="D413" s="48"/>
      <c r="E413" s="204"/>
    </row>
    <row r="414" spans="1:5" s="105" customFormat="1" ht="25.5">
      <c r="A414" s="187" t="s">
        <v>698</v>
      </c>
      <c r="B414" s="45" t="s">
        <v>174</v>
      </c>
      <c r="C414" s="135" t="s">
        <v>55</v>
      </c>
      <c r="D414" s="48"/>
      <c r="E414" s="204"/>
    </row>
    <row r="415" spans="1:5" s="105" customFormat="1">
      <c r="A415" s="187" t="s">
        <v>699</v>
      </c>
      <c r="B415" s="48" t="s">
        <v>701</v>
      </c>
      <c r="C415" s="135" t="s">
        <v>55</v>
      </c>
      <c r="D415" s="48"/>
      <c r="E415" s="206"/>
    </row>
    <row r="416" spans="1:5" s="105" customFormat="1">
      <c r="A416" s="164"/>
      <c r="B416" s="48" t="s">
        <v>700</v>
      </c>
      <c r="C416" s="135" t="s">
        <v>55</v>
      </c>
      <c r="D416" s="48"/>
      <c r="E416" s="204"/>
    </row>
    <row r="417" spans="1:5" s="105" customFormat="1">
      <c r="A417" s="187"/>
      <c r="B417" s="45"/>
      <c r="C417" s="135"/>
      <c r="D417" s="48"/>
      <c r="E417" s="204"/>
    </row>
    <row r="418" spans="1:5" s="105" customFormat="1" ht="14.25">
      <c r="A418" s="186"/>
      <c r="B418" s="65" t="s">
        <v>763</v>
      </c>
      <c r="C418" s="133"/>
      <c r="D418" s="48"/>
      <c r="E418" s="204"/>
    </row>
    <row r="419" spans="1:5" s="105" customFormat="1">
      <c r="A419" s="186" t="s">
        <v>542</v>
      </c>
      <c r="B419" s="9" t="s">
        <v>541</v>
      </c>
      <c r="C419" s="133" t="s">
        <v>90</v>
      </c>
      <c r="D419" s="48"/>
      <c r="E419" s="206"/>
    </row>
    <row r="420" spans="1:5">
      <c r="A420" s="186" t="s">
        <v>520</v>
      </c>
      <c r="B420" s="6" t="s">
        <v>523</v>
      </c>
      <c r="C420" s="133" t="s">
        <v>55</v>
      </c>
      <c r="D420" s="106"/>
      <c r="E420" s="211"/>
    </row>
    <row r="421" spans="1:5">
      <c r="A421" s="186" t="s">
        <v>521</v>
      </c>
      <c r="B421" s="6" t="s">
        <v>175</v>
      </c>
      <c r="C421" s="133" t="s">
        <v>55</v>
      </c>
      <c r="D421" s="106"/>
      <c r="E421" s="211"/>
    </row>
    <row r="422" spans="1:5">
      <c r="A422" s="186" t="s">
        <v>522</v>
      </c>
      <c r="B422" s="6" t="s">
        <v>176</v>
      </c>
      <c r="C422" s="133" t="s">
        <v>55</v>
      </c>
      <c r="D422" s="106"/>
      <c r="E422" s="211"/>
    </row>
    <row r="423" spans="1:5">
      <c r="A423" s="186" t="s">
        <v>524</v>
      </c>
      <c r="B423" s="45" t="s">
        <v>139</v>
      </c>
      <c r="C423" s="133" t="s">
        <v>55</v>
      </c>
      <c r="D423" s="106"/>
      <c r="E423" s="211"/>
    </row>
    <row r="424" spans="1:5">
      <c r="A424" s="186" t="s">
        <v>525</v>
      </c>
      <c r="B424" s="47" t="s">
        <v>539</v>
      </c>
      <c r="C424" s="133"/>
      <c r="D424" s="106"/>
      <c r="E424" s="211"/>
    </row>
    <row r="425" spans="1:5">
      <c r="A425" s="186" t="s">
        <v>527</v>
      </c>
      <c r="B425" s="45" t="s">
        <v>528</v>
      </c>
      <c r="C425" s="133" t="s">
        <v>55</v>
      </c>
      <c r="D425" s="106"/>
      <c r="E425" s="211"/>
    </row>
    <row r="426" spans="1:5">
      <c r="A426" s="186"/>
      <c r="B426" s="6" t="s">
        <v>764</v>
      </c>
      <c r="C426" s="133" t="s">
        <v>55</v>
      </c>
      <c r="D426" s="106"/>
      <c r="E426" s="211"/>
    </row>
    <row r="427" spans="1:5">
      <c r="A427" s="186"/>
      <c r="B427" s="6" t="s">
        <v>765</v>
      </c>
      <c r="C427" s="133" t="s">
        <v>55</v>
      </c>
      <c r="D427" s="106"/>
      <c r="E427" s="211"/>
    </row>
    <row r="428" spans="1:5">
      <c r="A428" s="186"/>
      <c r="B428" s="6"/>
      <c r="C428" s="133" t="s">
        <v>55</v>
      </c>
      <c r="D428" s="106"/>
      <c r="E428" s="211"/>
    </row>
    <row r="429" spans="1:5">
      <c r="A429" s="186" t="s">
        <v>90</v>
      </c>
      <c r="B429" s="45" t="s">
        <v>184</v>
      </c>
      <c r="C429" s="133" t="s">
        <v>55</v>
      </c>
      <c r="D429" s="106"/>
      <c r="E429" s="211"/>
    </row>
    <row r="430" spans="1:5">
      <c r="A430" s="186" t="s">
        <v>529</v>
      </c>
      <c r="B430" s="45" t="s">
        <v>177</v>
      </c>
      <c r="C430" s="133" t="s">
        <v>55</v>
      </c>
      <c r="D430" s="106"/>
      <c r="E430" s="211"/>
    </row>
    <row r="431" spans="1:5">
      <c r="A431" s="186" t="s">
        <v>530</v>
      </c>
      <c r="B431" s="45" t="s">
        <v>178</v>
      </c>
      <c r="C431" s="133" t="s">
        <v>55</v>
      </c>
      <c r="D431" s="106"/>
      <c r="E431" s="211"/>
    </row>
    <row r="432" spans="1:5">
      <c r="A432" s="186" t="s">
        <v>526</v>
      </c>
      <c r="B432" s="47" t="s">
        <v>538</v>
      </c>
      <c r="C432" s="133"/>
      <c r="D432" s="106"/>
      <c r="E432" s="211"/>
    </row>
    <row r="433" spans="1:5">
      <c r="A433" s="186" t="s">
        <v>532</v>
      </c>
      <c r="B433" s="6" t="s">
        <v>533</v>
      </c>
      <c r="C433" s="133" t="s">
        <v>459</v>
      </c>
      <c r="D433" s="106"/>
      <c r="E433" s="211"/>
    </row>
    <row r="434" spans="1:5">
      <c r="A434" s="186"/>
      <c r="B434" s="6" t="s">
        <v>534</v>
      </c>
      <c r="C434" s="133" t="s">
        <v>55</v>
      </c>
      <c r="D434" s="106"/>
      <c r="E434" s="211"/>
    </row>
    <row r="435" spans="1:5">
      <c r="A435" s="186"/>
      <c r="B435" s="6" t="s">
        <v>535</v>
      </c>
      <c r="C435" s="133" t="s">
        <v>55</v>
      </c>
      <c r="D435" s="106"/>
      <c r="E435" s="211"/>
    </row>
    <row r="436" spans="1:5">
      <c r="A436" s="186"/>
      <c r="B436" s="6" t="s">
        <v>536</v>
      </c>
      <c r="C436" s="133" t="s">
        <v>55</v>
      </c>
      <c r="D436" s="106"/>
      <c r="E436" s="211"/>
    </row>
    <row r="437" spans="1:5">
      <c r="A437" s="186" t="s">
        <v>531</v>
      </c>
      <c r="B437" s="9" t="s">
        <v>540</v>
      </c>
      <c r="C437" s="133"/>
      <c r="D437" s="106"/>
      <c r="E437" s="211"/>
    </row>
    <row r="438" spans="1:5">
      <c r="A438" s="186" t="s">
        <v>544</v>
      </c>
      <c r="B438" s="6" t="s">
        <v>537</v>
      </c>
      <c r="C438" s="133" t="s">
        <v>55</v>
      </c>
      <c r="D438" s="106"/>
      <c r="E438" s="211"/>
    </row>
    <row r="439" spans="1:5">
      <c r="A439" s="186" t="s">
        <v>548</v>
      </c>
      <c r="B439" s="6" t="s">
        <v>545</v>
      </c>
      <c r="C439" s="133" t="s">
        <v>55</v>
      </c>
      <c r="D439" s="106"/>
      <c r="E439" s="211"/>
    </row>
    <row r="440" spans="1:5">
      <c r="A440" s="186" t="s">
        <v>547</v>
      </c>
      <c r="B440" s="6" t="s">
        <v>546</v>
      </c>
      <c r="C440" s="133" t="s">
        <v>55</v>
      </c>
      <c r="D440" s="106"/>
      <c r="E440" s="211"/>
    </row>
    <row r="441" spans="1:5">
      <c r="A441" s="186" t="s">
        <v>550</v>
      </c>
      <c r="B441" s="197" t="s">
        <v>549</v>
      </c>
      <c r="C441" s="133" t="s">
        <v>55</v>
      </c>
      <c r="D441" s="106"/>
      <c r="E441" s="211"/>
    </row>
    <row r="442" spans="1:5">
      <c r="A442" s="186" t="s">
        <v>543</v>
      </c>
      <c r="B442" s="45" t="s">
        <v>179</v>
      </c>
      <c r="C442" s="133" t="s">
        <v>55</v>
      </c>
      <c r="D442" s="106"/>
      <c r="E442" s="211"/>
    </row>
    <row r="443" spans="1:5">
      <c r="A443" s="186" t="s">
        <v>551</v>
      </c>
      <c r="B443" s="45" t="s">
        <v>180</v>
      </c>
      <c r="C443" s="133" t="s">
        <v>55</v>
      </c>
      <c r="D443" s="106"/>
      <c r="E443" s="211"/>
    </row>
    <row r="444" spans="1:5">
      <c r="A444" s="186" t="s">
        <v>552</v>
      </c>
      <c r="B444" s="45" t="s">
        <v>181</v>
      </c>
      <c r="C444" s="133" t="s">
        <v>55</v>
      </c>
      <c r="D444" s="106"/>
      <c r="E444" s="211"/>
    </row>
    <row r="445" spans="1:5">
      <c r="A445" s="186" t="s">
        <v>553</v>
      </c>
      <c r="B445" s="45" t="s">
        <v>554</v>
      </c>
      <c r="C445" s="133"/>
      <c r="D445" s="106"/>
      <c r="E445" s="211"/>
    </row>
    <row r="446" spans="1:5">
      <c r="A446" s="186"/>
      <c r="B446" s="45" t="s">
        <v>555</v>
      </c>
      <c r="C446" s="133" t="s">
        <v>55</v>
      </c>
      <c r="D446" s="106"/>
      <c r="E446" s="211"/>
    </row>
    <row r="447" spans="1:5">
      <c r="A447" s="186"/>
      <c r="B447" s="45" t="s">
        <v>556</v>
      </c>
      <c r="C447" s="133" t="s">
        <v>55</v>
      </c>
      <c r="D447" s="106"/>
      <c r="E447" s="211"/>
    </row>
    <row r="448" spans="1:5" ht="25.5">
      <c r="A448" s="186"/>
      <c r="B448" s="45" t="s">
        <v>558</v>
      </c>
      <c r="C448" s="133" t="s">
        <v>55</v>
      </c>
      <c r="D448" s="106"/>
      <c r="E448" s="211"/>
    </row>
    <row r="449" spans="1:5">
      <c r="A449" s="186" t="s">
        <v>559</v>
      </c>
      <c r="B449" s="45" t="s">
        <v>560</v>
      </c>
      <c r="C449" s="133" t="s">
        <v>55</v>
      </c>
      <c r="D449" s="106"/>
      <c r="E449" s="211"/>
    </row>
    <row r="450" spans="1:5">
      <c r="A450" s="186" t="s">
        <v>90</v>
      </c>
      <c r="B450" s="45" t="s">
        <v>186</v>
      </c>
      <c r="C450" s="133" t="s">
        <v>55</v>
      </c>
      <c r="D450" s="106"/>
      <c r="E450" s="211"/>
    </row>
    <row r="451" spans="1:5">
      <c r="A451" s="186" t="s">
        <v>561</v>
      </c>
      <c r="B451" s="45" t="s">
        <v>562</v>
      </c>
      <c r="C451" s="133" t="s">
        <v>55</v>
      </c>
      <c r="D451" s="106"/>
      <c r="E451" s="211"/>
    </row>
    <row r="452" spans="1:5">
      <c r="A452" s="186" t="s">
        <v>563</v>
      </c>
      <c r="B452" s="45" t="s">
        <v>564</v>
      </c>
      <c r="C452" s="133" t="s">
        <v>459</v>
      </c>
      <c r="D452" s="106"/>
      <c r="E452" s="211"/>
    </row>
    <row r="453" spans="1:5">
      <c r="A453" s="186" t="s">
        <v>565</v>
      </c>
      <c r="B453" s="45" t="s">
        <v>566</v>
      </c>
      <c r="C453" s="133" t="s">
        <v>459</v>
      </c>
      <c r="D453" s="106"/>
      <c r="E453" s="211"/>
    </row>
    <row r="454" spans="1:5">
      <c r="A454" s="186" t="s">
        <v>567</v>
      </c>
      <c r="B454" s="45" t="s">
        <v>182</v>
      </c>
      <c r="C454" s="133" t="s">
        <v>55</v>
      </c>
      <c r="D454" s="106"/>
      <c r="E454" s="211"/>
    </row>
    <row r="455" spans="1:5">
      <c r="A455" s="186" t="s">
        <v>568</v>
      </c>
      <c r="B455" s="45" t="s">
        <v>185</v>
      </c>
      <c r="C455" s="133" t="s">
        <v>55</v>
      </c>
      <c r="D455" s="106"/>
      <c r="E455" s="211"/>
    </row>
    <row r="456" spans="1:5">
      <c r="A456" s="186" t="s">
        <v>569</v>
      </c>
      <c r="B456" s="45" t="s">
        <v>183</v>
      </c>
      <c r="C456" s="133" t="s">
        <v>55</v>
      </c>
      <c r="D456" s="106"/>
      <c r="E456" s="211"/>
    </row>
    <row r="457" spans="1:5">
      <c r="A457" s="186" t="s">
        <v>570</v>
      </c>
      <c r="B457" s="45" t="s">
        <v>140</v>
      </c>
      <c r="C457" s="133" t="s">
        <v>16</v>
      </c>
      <c r="D457" s="106"/>
      <c r="E457" s="211"/>
    </row>
    <row r="458" spans="1:5">
      <c r="A458" s="186" t="s">
        <v>571</v>
      </c>
      <c r="B458" s="45" t="s">
        <v>188</v>
      </c>
      <c r="C458" s="133" t="s">
        <v>55</v>
      </c>
      <c r="D458" s="106"/>
      <c r="E458" s="211"/>
    </row>
    <row r="459" spans="1:5">
      <c r="A459" s="186" t="s">
        <v>572</v>
      </c>
      <c r="B459" s="45" t="s">
        <v>189</v>
      </c>
      <c r="C459" s="133" t="s">
        <v>55</v>
      </c>
      <c r="D459" s="106"/>
      <c r="E459" s="211"/>
    </row>
    <row r="460" spans="1:5">
      <c r="A460" s="186" t="s">
        <v>573</v>
      </c>
      <c r="B460" s="45" t="s">
        <v>777</v>
      </c>
      <c r="C460" s="133" t="s">
        <v>55</v>
      </c>
      <c r="D460" s="106"/>
      <c r="E460" s="211"/>
    </row>
    <row r="461" spans="1:5">
      <c r="A461" s="186" t="s">
        <v>574</v>
      </c>
      <c r="B461" s="45" t="s">
        <v>187</v>
      </c>
      <c r="C461" s="133" t="s">
        <v>55</v>
      </c>
      <c r="D461" s="106"/>
      <c r="E461" s="211"/>
    </row>
    <row r="462" spans="1:5" ht="25.5">
      <c r="A462" s="186" t="s">
        <v>575</v>
      </c>
      <c r="B462" s="45" t="s">
        <v>190</v>
      </c>
      <c r="C462" s="133" t="s">
        <v>55</v>
      </c>
      <c r="D462" s="106"/>
      <c r="E462" s="211"/>
    </row>
    <row r="463" spans="1:5">
      <c r="A463" s="186"/>
      <c r="B463" s="6"/>
      <c r="C463" s="133" t="s">
        <v>55</v>
      </c>
      <c r="D463" s="106"/>
      <c r="E463" s="211"/>
    </row>
    <row r="464" spans="1:5">
      <c r="A464" s="186"/>
      <c r="B464" s="34"/>
      <c r="C464" s="135"/>
      <c r="D464" s="106"/>
      <c r="E464" s="211"/>
    </row>
    <row r="465" spans="1:5" ht="14.25">
      <c r="A465" s="186"/>
      <c r="B465" s="65" t="s">
        <v>578</v>
      </c>
      <c r="C465" s="133"/>
      <c r="D465" s="106"/>
      <c r="E465" s="211"/>
    </row>
    <row r="466" spans="1:5">
      <c r="A466" s="187"/>
      <c r="B466" s="11"/>
      <c r="C466" s="135"/>
      <c r="D466" s="106"/>
      <c r="E466" s="211"/>
    </row>
    <row r="467" spans="1:5" ht="12" customHeight="1">
      <c r="A467" s="187"/>
      <c r="B467" s="12" t="s">
        <v>577</v>
      </c>
      <c r="C467" s="135" t="s">
        <v>459</v>
      </c>
      <c r="D467" s="106"/>
      <c r="E467" s="211"/>
    </row>
    <row r="468" spans="1:5" ht="12" customHeight="1">
      <c r="A468" s="187"/>
      <c r="B468" s="12"/>
      <c r="C468" s="135"/>
      <c r="D468" s="106"/>
      <c r="E468" s="211"/>
    </row>
    <row r="469" spans="1:5" ht="14.25">
      <c r="A469" s="186"/>
      <c r="B469" s="65" t="s">
        <v>799</v>
      </c>
      <c r="C469" s="133"/>
      <c r="D469" s="106"/>
      <c r="E469" s="211"/>
    </row>
    <row r="470" spans="1:5">
      <c r="A470" s="187"/>
      <c r="B470" s="11"/>
      <c r="C470" s="135"/>
      <c r="D470" s="106"/>
      <c r="E470" s="211"/>
    </row>
    <row r="471" spans="1:5">
      <c r="A471" s="187"/>
      <c r="B471" s="12" t="s">
        <v>800</v>
      </c>
      <c r="C471" s="135" t="s">
        <v>459</v>
      </c>
      <c r="D471" s="106"/>
      <c r="E471" s="211"/>
    </row>
    <row r="472" spans="1:5">
      <c r="A472" s="186"/>
      <c r="B472" s="35"/>
      <c r="C472" s="143"/>
      <c r="D472" s="106"/>
      <c r="E472" s="211"/>
    </row>
    <row r="473" spans="1:5" ht="28.5">
      <c r="A473" s="186"/>
      <c r="B473" s="65" t="s">
        <v>798</v>
      </c>
      <c r="C473" s="133"/>
      <c r="D473" s="106"/>
      <c r="E473" s="211"/>
    </row>
    <row r="474" spans="1:5">
      <c r="A474" s="186"/>
      <c r="B474" s="6"/>
      <c r="C474" s="135"/>
      <c r="D474" s="106"/>
      <c r="E474" s="211"/>
    </row>
    <row r="475" spans="1:5" ht="14.25">
      <c r="A475" s="186"/>
      <c r="B475" s="65" t="s">
        <v>794</v>
      </c>
      <c r="C475" s="133"/>
      <c r="D475" s="106"/>
      <c r="E475" s="211"/>
    </row>
    <row r="476" spans="1:5" ht="25.5">
      <c r="A476" s="186" t="s">
        <v>801</v>
      </c>
      <c r="B476" s="6" t="s">
        <v>612</v>
      </c>
      <c r="C476" s="133" t="s">
        <v>24</v>
      </c>
      <c r="D476" s="106"/>
      <c r="E476" s="211"/>
    </row>
    <row r="477" spans="1:5">
      <c r="A477" s="187"/>
      <c r="B477" s="45" t="s">
        <v>611</v>
      </c>
      <c r="C477" s="135" t="s">
        <v>24</v>
      </c>
      <c r="D477" s="106"/>
      <c r="E477" s="211"/>
    </row>
    <row r="478" spans="1:5" ht="13.5" thickBot="1">
      <c r="A478" s="192"/>
      <c r="B478" s="192"/>
      <c r="C478" s="181"/>
      <c r="D478" s="192"/>
      <c r="E478" s="182"/>
    </row>
  </sheetData>
  <customSheetViews>
    <customSheetView guid="{CDF92ED6-EDFB-4BB0-ACE7-81B895B8669C}" showPageBreaks="1" view="pageLayout" topLeftCell="A451">
      <selection activeCell="D475" sqref="D475"/>
      <rowBreaks count="852" manualBreakCount="852">
        <brk id="66" max="16383" man="1"/>
        <brk id="124" max="16383" man="1"/>
        <brk id="175" max="16383" man="1"/>
        <brk id="238" max="16383" man="1"/>
        <brk id="297" max="16383" man="1"/>
        <brk id="360" max="16383" man="1"/>
        <brk id="427" max="16383" man="1"/>
        <brk id="477" max="16383" man="1"/>
        <brk id="554" max="16383" man="1"/>
        <brk id="631" max="16383" man="1"/>
        <brk id="708" max="16383" man="1"/>
        <brk id="785" max="16383" man="1"/>
        <brk id="862" max="16383" man="1"/>
        <brk id="939" max="16383" man="1"/>
        <brk id="1016" max="16383" man="1"/>
        <brk id="1093" max="16383" man="1"/>
        <brk id="1170" max="16383" man="1"/>
        <brk id="1247" max="16383" man="1"/>
        <brk id="1324" max="16383" man="1"/>
        <brk id="1401" max="16383" man="1"/>
        <brk id="1478" max="16383" man="1"/>
        <brk id="1555" max="16383" man="1"/>
        <brk id="1632" max="16383" man="1"/>
        <brk id="1709" max="16383" man="1"/>
        <brk id="1786" max="16383" man="1"/>
        <brk id="1863" max="16383" man="1"/>
        <brk id="1940" max="16383" man="1"/>
        <brk id="2017" max="16383" man="1"/>
        <brk id="2094" max="16383" man="1"/>
        <brk id="2171" max="16383" man="1"/>
        <brk id="2248" max="16383" man="1"/>
        <brk id="2325" max="16383" man="1"/>
        <brk id="2402" max="16383" man="1"/>
        <brk id="2479" max="16383" man="1"/>
        <brk id="2556" max="16383" man="1"/>
        <brk id="2633" max="16383" man="1"/>
        <brk id="2710" max="16383" man="1"/>
        <brk id="2787" max="16383" man="1"/>
        <brk id="2864" max="16383" man="1"/>
        <brk id="2941" max="16383" man="1"/>
        <brk id="3018" max="16383" man="1"/>
        <brk id="3095" max="16383" man="1"/>
        <brk id="3172" max="16383" man="1"/>
        <brk id="3249" max="16383" man="1"/>
        <brk id="3326" max="16383" man="1"/>
        <brk id="3403" max="16383" man="1"/>
        <brk id="3480" max="16383" man="1"/>
        <brk id="3557" max="16383" man="1"/>
        <brk id="3634" max="16383" man="1"/>
        <brk id="3711" max="16383" man="1"/>
        <brk id="3788" max="16383" man="1"/>
        <brk id="3865" max="16383" man="1"/>
        <brk id="3942" max="16383" man="1"/>
        <brk id="4019" max="16383" man="1"/>
        <brk id="4096" max="16383" man="1"/>
        <brk id="4173" max="16383" man="1"/>
        <brk id="4250" max="16383" man="1"/>
        <brk id="4327" max="16383" man="1"/>
        <brk id="4404" max="16383" man="1"/>
        <brk id="4481" max="16383" man="1"/>
        <brk id="4558" max="16383" man="1"/>
        <brk id="4635" max="16383" man="1"/>
        <brk id="4712" max="16383" man="1"/>
        <brk id="4789" max="16383" man="1"/>
        <brk id="4866" max="16383" man="1"/>
        <brk id="4943" max="16383" man="1"/>
        <brk id="5020" max="16383" man="1"/>
        <brk id="5097" max="16383" man="1"/>
        <brk id="5174" max="16383" man="1"/>
        <brk id="5251" max="16383" man="1"/>
        <brk id="5328" max="16383" man="1"/>
        <brk id="5405" max="16383" man="1"/>
        <brk id="5482" max="16383" man="1"/>
        <brk id="5559" max="16383" man="1"/>
        <brk id="5636" max="16383" man="1"/>
        <brk id="5713" max="16383" man="1"/>
        <brk id="5790" max="16383" man="1"/>
        <brk id="5867" max="16383" man="1"/>
        <brk id="5944" max="16383" man="1"/>
        <brk id="6021" max="16383" man="1"/>
        <brk id="6098" max="16383" man="1"/>
        <brk id="6175" max="16383" man="1"/>
        <brk id="6252" max="16383" man="1"/>
        <brk id="6329" max="16383" man="1"/>
        <brk id="6406" max="16383" man="1"/>
        <brk id="6483" max="16383" man="1"/>
        <brk id="6560" max="16383" man="1"/>
        <brk id="6637" max="16383" man="1"/>
        <brk id="6714" max="16383" man="1"/>
        <brk id="6791" max="16383" man="1"/>
        <brk id="6868" max="16383" man="1"/>
        <brk id="6945" max="16383" man="1"/>
        <brk id="7022" max="16383" man="1"/>
        <brk id="7099" max="16383" man="1"/>
        <brk id="7176" max="16383" man="1"/>
        <brk id="7253" max="16383" man="1"/>
        <brk id="7330" max="16383" man="1"/>
        <brk id="7407" max="16383" man="1"/>
        <brk id="7484" max="16383" man="1"/>
        <brk id="7561" max="16383" man="1"/>
        <brk id="7638" max="16383" man="1"/>
        <brk id="7715" max="16383" man="1"/>
        <brk id="7792" max="16383" man="1"/>
        <brk id="7869" max="16383" man="1"/>
        <brk id="7946" max="16383" man="1"/>
        <brk id="8023" max="16383" man="1"/>
        <brk id="8100" max="16383" man="1"/>
        <brk id="8177" max="16383" man="1"/>
        <brk id="8254" max="16383" man="1"/>
        <brk id="8331" max="16383" man="1"/>
        <brk id="8408" max="16383" man="1"/>
        <brk id="8485" max="16383" man="1"/>
        <brk id="8562" max="16383" man="1"/>
        <brk id="8639" max="16383" man="1"/>
        <brk id="8716" max="16383" man="1"/>
        <brk id="8793" max="16383" man="1"/>
        <brk id="8870" max="16383" man="1"/>
        <brk id="8947" max="16383" man="1"/>
        <brk id="9024" max="16383" man="1"/>
        <brk id="9101" max="16383" man="1"/>
        <brk id="9178" max="16383" man="1"/>
        <brk id="9255" max="16383" man="1"/>
        <brk id="9332" max="16383" man="1"/>
        <brk id="9409" max="16383" man="1"/>
        <brk id="9486" max="16383" man="1"/>
        <brk id="9563" max="16383" man="1"/>
        <brk id="9640" max="16383" man="1"/>
        <brk id="9717" max="16383" man="1"/>
        <brk id="9794" max="16383" man="1"/>
        <brk id="9871" max="16383" man="1"/>
        <brk id="9948" max="16383" man="1"/>
        <brk id="10025" max="16383" man="1"/>
        <brk id="10102" max="16383" man="1"/>
        <brk id="10179" max="16383" man="1"/>
        <brk id="10256" max="16383" man="1"/>
        <brk id="10333" max="16383" man="1"/>
        <brk id="10410" max="16383" man="1"/>
        <brk id="10487" max="16383" man="1"/>
        <brk id="10564" max="16383" man="1"/>
        <brk id="10641" max="16383" man="1"/>
        <brk id="10718" max="16383" man="1"/>
        <brk id="10795" max="16383" man="1"/>
        <brk id="10872" max="16383" man="1"/>
        <brk id="10949" max="16383" man="1"/>
        <brk id="11026" max="16383" man="1"/>
        <brk id="11103" max="16383" man="1"/>
        <brk id="11180" max="16383" man="1"/>
        <brk id="11257" max="16383" man="1"/>
        <brk id="11334" max="16383" man="1"/>
        <brk id="11411" max="16383" man="1"/>
        <brk id="11488" max="16383" man="1"/>
        <brk id="11565" max="16383" man="1"/>
        <brk id="11642" max="16383" man="1"/>
        <brk id="11719" max="16383" man="1"/>
        <brk id="11796" max="16383" man="1"/>
        <brk id="11873" max="16383" man="1"/>
        <brk id="11950" max="16383" man="1"/>
        <brk id="12027" max="16383" man="1"/>
        <brk id="12104" max="16383" man="1"/>
        <brk id="12181" max="16383" man="1"/>
        <brk id="12258" max="16383" man="1"/>
        <brk id="12335" max="16383" man="1"/>
        <brk id="12412" max="16383" man="1"/>
        <brk id="12489" max="16383" man="1"/>
        <brk id="12566" max="16383" man="1"/>
        <brk id="12643" max="16383" man="1"/>
        <brk id="12720" max="16383" man="1"/>
        <brk id="12797" max="16383" man="1"/>
        <brk id="12874" max="16383" man="1"/>
        <brk id="12951" max="16383" man="1"/>
        <brk id="13028" max="16383" man="1"/>
        <brk id="13105" max="16383" man="1"/>
        <brk id="13182" max="16383" man="1"/>
        <brk id="13259" max="16383" man="1"/>
        <brk id="13336" max="16383" man="1"/>
        <brk id="13413" max="16383" man="1"/>
        <brk id="13490" max="16383" man="1"/>
        <brk id="13567" max="16383" man="1"/>
        <brk id="13644" max="16383" man="1"/>
        <brk id="13721" max="16383" man="1"/>
        <brk id="13798" max="16383" man="1"/>
        <brk id="13875" max="16383" man="1"/>
        <brk id="13952" max="16383" man="1"/>
        <brk id="14029" max="16383" man="1"/>
        <brk id="14106" max="16383" man="1"/>
        <brk id="14183" max="16383" man="1"/>
        <brk id="14260" max="16383" man="1"/>
        <brk id="14337" max="16383" man="1"/>
        <brk id="14414" max="16383" man="1"/>
        <brk id="14491" max="16383" man="1"/>
        <brk id="14568" max="16383" man="1"/>
        <brk id="14645" max="16383" man="1"/>
        <brk id="14722" max="16383" man="1"/>
        <brk id="14799" max="16383" man="1"/>
        <brk id="14876" max="16383" man="1"/>
        <brk id="14953" max="16383" man="1"/>
        <brk id="15030" max="16383" man="1"/>
        <brk id="15107" max="16383" man="1"/>
        <brk id="15184" max="16383" man="1"/>
        <brk id="15261" max="16383" man="1"/>
        <brk id="15338" max="16383" man="1"/>
        <brk id="15415" max="16383" man="1"/>
        <brk id="15492" max="16383" man="1"/>
        <brk id="15569" max="16383" man="1"/>
        <brk id="15646" max="16383" man="1"/>
        <brk id="15723" max="16383" man="1"/>
        <brk id="15800" max="16383" man="1"/>
        <brk id="15877" max="16383" man="1"/>
        <brk id="15954" max="16383" man="1"/>
        <brk id="16031" max="16383" man="1"/>
        <brk id="16108" max="16383" man="1"/>
        <brk id="16185" max="16383" man="1"/>
        <brk id="16262" max="16383" man="1"/>
        <brk id="16339" max="16383" man="1"/>
        <brk id="16416" max="16383" man="1"/>
        <brk id="16493" max="16383" man="1"/>
        <brk id="16570" max="16383" man="1"/>
        <brk id="16647" max="16383" man="1"/>
        <brk id="16724" max="16383" man="1"/>
        <brk id="16801" max="16383" man="1"/>
        <brk id="16878" max="16383" man="1"/>
        <brk id="16955" max="16383" man="1"/>
        <brk id="17032" max="16383" man="1"/>
        <brk id="17109" max="16383" man="1"/>
        <brk id="17186" max="16383" man="1"/>
        <brk id="17263" max="16383" man="1"/>
        <brk id="17340" max="16383" man="1"/>
        <brk id="17417" max="16383" man="1"/>
        <brk id="17494" max="16383" man="1"/>
        <brk id="17571" max="16383" man="1"/>
        <brk id="17648" max="16383" man="1"/>
        <brk id="17725" max="16383" man="1"/>
        <brk id="17802" max="16383" man="1"/>
        <brk id="17879" max="16383" man="1"/>
        <brk id="17956" max="16383" man="1"/>
        <brk id="18033" max="16383" man="1"/>
        <brk id="18110" max="16383" man="1"/>
        <brk id="18187" max="16383" man="1"/>
        <brk id="18264" max="16383" man="1"/>
        <brk id="18341" max="16383" man="1"/>
        <brk id="18418" max="16383" man="1"/>
        <brk id="18495" max="16383" man="1"/>
        <brk id="18572" max="16383" man="1"/>
        <brk id="18649" max="16383" man="1"/>
        <brk id="18726" max="16383" man="1"/>
        <brk id="18803" max="16383" man="1"/>
        <brk id="18880" max="16383" man="1"/>
        <brk id="18957" max="16383" man="1"/>
        <brk id="19034" max="16383" man="1"/>
        <brk id="19111" max="16383" man="1"/>
        <brk id="19188" max="16383" man="1"/>
        <brk id="19265" max="16383" man="1"/>
        <brk id="19342" max="16383" man="1"/>
        <brk id="19419" max="16383" man="1"/>
        <brk id="19496" max="16383" man="1"/>
        <brk id="19573" max="16383" man="1"/>
        <brk id="19650" max="16383" man="1"/>
        <brk id="19727" max="16383" man="1"/>
        <brk id="19804" max="16383" man="1"/>
        <brk id="19881" max="16383" man="1"/>
        <brk id="19958" max="16383" man="1"/>
        <brk id="20035" max="16383" man="1"/>
        <brk id="20112" max="16383" man="1"/>
        <brk id="20189" max="16383" man="1"/>
        <brk id="20266" max="16383" man="1"/>
        <brk id="20343" max="16383" man="1"/>
        <brk id="20420" max="16383" man="1"/>
        <brk id="20497" max="16383" man="1"/>
        <brk id="20574" max="16383" man="1"/>
        <brk id="20651" max="16383" man="1"/>
        <brk id="20728" max="16383" man="1"/>
        <brk id="20805" max="16383" man="1"/>
        <brk id="20882" max="16383" man="1"/>
        <brk id="20959" max="16383" man="1"/>
        <brk id="21036" max="16383" man="1"/>
        <brk id="21113" max="16383" man="1"/>
        <brk id="21190" max="16383" man="1"/>
        <brk id="21267" max="16383" man="1"/>
        <brk id="21344" max="16383" man="1"/>
        <brk id="21421" max="16383" man="1"/>
        <brk id="21498" max="16383" man="1"/>
        <brk id="21575" max="16383" man="1"/>
        <brk id="21652" max="16383" man="1"/>
        <brk id="21729" max="16383" man="1"/>
        <brk id="21806" max="16383" man="1"/>
        <brk id="21883" max="16383" man="1"/>
        <brk id="21960" max="16383" man="1"/>
        <brk id="22037" max="16383" man="1"/>
        <brk id="22114" max="16383" man="1"/>
        <brk id="22191" max="16383" man="1"/>
        <brk id="22268" max="16383" man="1"/>
        <brk id="22345" max="16383" man="1"/>
        <brk id="22422" max="16383" man="1"/>
        <brk id="22499" max="16383" man="1"/>
        <brk id="22576" max="16383" man="1"/>
        <brk id="22653" max="16383" man="1"/>
        <brk id="22730" max="16383" man="1"/>
        <brk id="22807" max="16383" man="1"/>
        <brk id="22884" max="16383" man="1"/>
        <brk id="22961" max="16383" man="1"/>
        <brk id="23038" max="16383" man="1"/>
        <brk id="23115" max="16383" man="1"/>
        <brk id="23192" max="16383" man="1"/>
        <brk id="23269" max="16383" man="1"/>
        <brk id="23346" max="16383" man="1"/>
        <brk id="23423" max="16383" man="1"/>
        <brk id="23500" max="16383" man="1"/>
        <brk id="23577" max="16383" man="1"/>
        <brk id="23654" max="16383" man="1"/>
        <brk id="23731" max="16383" man="1"/>
        <brk id="23808" max="16383" man="1"/>
        <brk id="23885" max="16383" man="1"/>
        <brk id="23962" max="16383" man="1"/>
        <brk id="24039" max="16383" man="1"/>
        <brk id="24116" max="16383" man="1"/>
        <brk id="24193" max="16383" man="1"/>
        <brk id="24270" max="16383" man="1"/>
        <brk id="24347" max="16383" man="1"/>
        <brk id="24424" max="16383" man="1"/>
        <brk id="24501" max="16383" man="1"/>
        <brk id="24578" max="16383" man="1"/>
        <brk id="24655" max="16383" man="1"/>
        <brk id="24732" max="16383" man="1"/>
        <brk id="24809" max="16383" man="1"/>
        <brk id="24886" max="16383" man="1"/>
        <brk id="24963" max="16383" man="1"/>
        <brk id="25040" max="16383" man="1"/>
        <brk id="25117" max="16383" man="1"/>
        <brk id="25194" max="16383" man="1"/>
        <brk id="25271" max="16383" man="1"/>
        <brk id="25348" max="16383" man="1"/>
        <brk id="25425" max="16383" man="1"/>
        <brk id="25502" max="16383" man="1"/>
        <brk id="25579" max="16383" man="1"/>
        <brk id="25656" max="16383" man="1"/>
        <brk id="25733" max="16383" man="1"/>
        <brk id="25810" max="16383" man="1"/>
        <brk id="25887" max="16383" man="1"/>
        <brk id="25964" max="16383" man="1"/>
        <brk id="26041" max="16383" man="1"/>
        <brk id="26118" max="16383" man="1"/>
        <brk id="26195" max="16383" man="1"/>
        <brk id="26272" max="16383" man="1"/>
        <brk id="26349" max="16383" man="1"/>
        <brk id="26426" max="16383" man="1"/>
        <brk id="26503" max="16383" man="1"/>
        <brk id="26580" max="16383" man="1"/>
        <brk id="26657" max="16383" man="1"/>
        <brk id="26734" max="16383" man="1"/>
        <brk id="26811" max="16383" man="1"/>
        <brk id="26888" max="16383" man="1"/>
        <brk id="26965" max="16383" man="1"/>
        <brk id="27042" max="16383" man="1"/>
        <brk id="27119" max="16383" man="1"/>
        <brk id="27196" max="16383" man="1"/>
        <brk id="27273" max="16383" man="1"/>
        <brk id="27350" max="16383" man="1"/>
        <brk id="27427" max="16383" man="1"/>
        <brk id="27504" max="16383" man="1"/>
        <brk id="27581" max="16383" man="1"/>
        <brk id="27658" max="16383" man="1"/>
        <brk id="27735" max="16383" man="1"/>
        <brk id="27812" max="16383" man="1"/>
        <brk id="27889" max="16383" man="1"/>
        <brk id="27966" max="16383" man="1"/>
        <brk id="28043" max="16383" man="1"/>
        <brk id="28120" max="16383" man="1"/>
        <brk id="28197" max="16383" man="1"/>
        <brk id="28274" max="16383" man="1"/>
        <brk id="28351" max="16383" man="1"/>
        <brk id="28428" max="16383" man="1"/>
        <brk id="28505" max="16383" man="1"/>
        <brk id="28582" max="16383" man="1"/>
        <brk id="28659" max="16383" man="1"/>
        <brk id="28736" max="16383" man="1"/>
        <brk id="28813" max="16383" man="1"/>
        <brk id="28890" max="16383" man="1"/>
        <brk id="28967" max="16383" man="1"/>
        <brk id="29044" max="16383" man="1"/>
        <brk id="29121" max="16383" man="1"/>
        <brk id="29198" max="16383" man="1"/>
        <brk id="29275" max="16383" man="1"/>
        <brk id="29352" max="16383" man="1"/>
        <brk id="29429" max="16383" man="1"/>
        <brk id="29506" max="16383" man="1"/>
        <brk id="29583" max="16383" man="1"/>
        <brk id="29660" max="16383" man="1"/>
        <brk id="29737" max="16383" man="1"/>
        <brk id="29814" max="16383" man="1"/>
        <brk id="29891" max="16383" man="1"/>
        <brk id="29968" max="16383" man="1"/>
        <brk id="30045" max="16383" man="1"/>
        <brk id="30122" max="16383" man="1"/>
        <brk id="30199" max="16383" man="1"/>
        <brk id="30276" max="16383" man="1"/>
        <brk id="30353" max="16383" man="1"/>
        <brk id="30430" max="16383" man="1"/>
        <brk id="30507" max="16383" man="1"/>
        <brk id="30584" max="16383" man="1"/>
        <brk id="30661" max="16383" man="1"/>
        <brk id="30738" max="16383" man="1"/>
        <brk id="30815" max="16383" man="1"/>
        <brk id="30892" max="16383" man="1"/>
        <brk id="30969" max="16383" man="1"/>
        <brk id="31046" max="16383" man="1"/>
        <brk id="31123" max="16383" man="1"/>
        <brk id="31200" max="16383" man="1"/>
        <brk id="31277" max="16383" man="1"/>
        <brk id="31354" max="16383" man="1"/>
        <brk id="31431" max="16383" man="1"/>
        <brk id="31508" max="16383" man="1"/>
        <brk id="31585" max="16383" man="1"/>
        <brk id="31662" max="16383" man="1"/>
        <brk id="31739" max="16383" man="1"/>
        <brk id="31816" max="16383" man="1"/>
        <brk id="31893" max="16383" man="1"/>
        <brk id="31970" max="16383" man="1"/>
        <brk id="32047" max="16383" man="1"/>
        <brk id="32124" max="16383" man="1"/>
        <brk id="32201" max="16383" man="1"/>
        <brk id="32278" max="16383" man="1"/>
        <brk id="32355" max="16383" man="1"/>
        <brk id="32432" max="16383" man="1"/>
        <brk id="32509" max="16383" man="1"/>
        <brk id="32586" max="16383" man="1"/>
        <brk id="32663" max="16383" man="1"/>
        <brk id="32740" max="16383" man="1"/>
        <brk id="32817" max="16383" man="1"/>
        <brk id="32894" max="16383" man="1"/>
        <brk id="32971" max="16383" man="1"/>
        <brk id="33048" max="16383" man="1"/>
        <brk id="33125" max="16383" man="1"/>
        <brk id="33202" max="16383" man="1"/>
        <brk id="33279" max="16383" man="1"/>
        <brk id="33356" max="16383" man="1"/>
        <brk id="33433" max="16383" man="1"/>
        <brk id="33510" max="16383" man="1"/>
        <brk id="33587" max="16383" man="1"/>
        <brk id="33664" max="16383" man="1"/>
        <brk id="33741" max="16383" man="1"/>
        <brk id="33818" max="16383" man="1"/>
        <brk id="33895" max="16383" man="1"/>
        <brk id="33972" max="16383" man="1"/>
        <brk id="34049" max="16383" man="1"/>
        <brk id="34126" max="16383" man="1"/>
        <brk id="34203" max="16383" man="1"/>
        <brk id="34280" max="16383" man="1"/>
        <brk id="34357" max="16383" man="1"/>
        <brk id="34434" max="16383" man="1"/>
        <brk id="34511" max="16383" man="1"/>
        <brk id="34588" max="16383" man="1"/>
        <brk id="34665" max="16383" man="1"/>
        <brk id="34742" max="16383" man="1"/>
        <brk id="34819" max="16383" man="1"/>
        <brk id="34896" max="16383" man="1"/>
        <brk id="34973" max="16383" man="1"/>
        <brk id="35050" max="16383" man="1"/>
        <brk id="35127" max="16383" man="1"/>
        <brk id="35204" max="16383" man="1"/>
        <brk id="35281" max="16383" man="1"/>
        <brk id="35358" max="16383" man="1"/>
        <brk id="35435" max="16383" man="1"/>
        <brk id="35512" max="16383" man="1"/>
        <brk id="35589" max="16383" man="1"/>
        <brk id="35666" max="16383" man="1"/>
        <brk id="35743" max="16383" man="1"/>
        <brk id="35820" max="16383" man="1"/>
        <brk id="35897" max="16383" man="1"/>
        <brk id="35974" max="16383" man="1"/>
        <brk id="36051" max="16383" man="1"/>
        <brk id="36128" max="16383" man="1"/>
        <brk id="36205" max="16383" man="1"/>
        <brk id="36282" max="16383" man="1"/>
        <brk id="36359" max="16383" man="1"/>
        <brk id="36436" max="16383" man="1"/>
        <brk id="36513" max="16383" man="1"/>
        <brk id="36590" max="16383" man="1"/>
        <brk id="36667" max="16383" man="1"/>
        <brk id="36744" max="16383" man="1"/>
        <brk id="36821" max="16383" man="1"/>
        <brk id="36898" max="16383" man="1"/>
        <brk id="36975" max="16383" man="1"/>
        <brk id="37052" max="16383" man="1"/>
        <brk id="37129" max="16383" man="1"/>
        <brk id="37206" max="16383" man="1"/>
        <brk id="37283" max="16383" man="1"/>
        <brk id="37360" max="16383" man="1"/>
        <brk id="37437" max="16383" man="1"/>
        <brk id="37514" max="16383" man="1"/>
        <brk id="37591" max="16383" man="1"/>
        <brk id="37668" max="16383" man="1"/>
        <brk id="37745" max="16383" man="1"/>
        <brk id="37822" max="16383" man="1"/>
        <brk id="37899" max="16383" man="1"/>
        <brk id="37976" max="16383" man="1"/>
        <brk id="38053" max="16383" man="1"/>
        <brk id="38130" max="16383" man="1"/>
        <brk id="38207" max="16383" man="1"/>
        <brk id="38284" max="16383" man="1"/>
        <brk id="38361" max="16383" man="1"/>
        <brk id="38438" max="16383" man="1"/>
        <brk id="38515" max="16383" man="1"/>
        <brk id="38592" max="16383" man="1"/>
        <brk id="38669" max="16383" man="1"/>
        <brk id="38746" max="16383" man="1"/>
        <brk id="38823" max="16383" man="1"/>
        <brk id="38900" max="16383" man="1"/>
        <brk id="38977" max="16383" man="1"/>
        <brk id="39054" max="16383" man="1"/>
        <brk id="39131" max="16383" man="1"/>
        <brk id="39208" max="16383" man="1"/>
        <brk id="39285" max="16383" man="1"/>
        <brk id="39362" max="16383" man="1"/>
        <brk id="39439" max="16383" man="1"/>
        <brk id="39516" max="16383" man="1"/>
        <brk id="39593" max="16383" man="1"/>
        <brk id="39670" max="16383" man="1"/>
        <brk id="39747" max="16383" man="1"/>
        <brk id="39824" max="16383" man="1"/>
        <brk id="39901" max="16383" man="1"/>
        <brk id="39978" max="16383" man="1"/>
        <brk id="40055" max="16383" man="1"/>
        <brk id="40132" max="16383" man="1"/>
        <brk id="40209" max="16383" man="1"/>
        <brk id="40286" max="16383" man="1"/>
        <brk id="40363" max="16383" man="1"/>
        <brk id="40440" max="16383" man="1"/>
        <brk id="40517" max="16383" man="1"/>
        <brk id="40594" max="16383" man="1"/>
        <brk id="40671" max="16383" man="1"/>
        <brk id="40748" max="16383" man="1"/>
        <brk id="40825" max="16383" man="1"/>
        <brk id="40902" max="16383" man="1"/>
        <brk id="40979" max="16383" man="1"/>
        <brk id="41056" max="16383" man="1"/>
        <brk id="41133" max="16383" man="1"/>
        <brk id="41210" max="16383" man="1"/>
        <brk id="41287" max="16383" man="1"/>
        <brk id="41364" max="16383" man="1"/>
        <brk id="41441" max="16383" man="1"/>
        <brk id="41518" max="16383" man="1"/>
        <brk id="41595" max="16383" man="1"/>
        <brk id="41672" max="16383" man="1"/>
        <brk id="41749" max="16383" man="1"/>
        <brk id="41826" max="16383" man="1"/>
        <brk id="41903" max="16383" man="1"/>
        <brk id="41980" max="16383" man="1"/>
        <brk id="42057" max="16383" man="1"/>
        <brk id="42134" max="16383" man="1"/>
        <brk id="42211" max="16383" man="1"/>
        <brk id="42288" max="16383" man="1"/>
        <brk id="42365" max="16383" man="1"/>
        <brk id="42442" max="16383" man="1"/>
        <brk id="42519" max="16383" man="1"/>
        <brk id="42596" max="16383" man="1"/>
        <brk id="42673" max="16383" man="1"/>
        <brk id="42750" max="16383" man="1"/>
        <brk id="42827" max="16383" man="1"/>
        <brk id="42904" max="16383" man="1"/>
        <brk id="42981" max="16383" man="1"/>
        <brk id="43058" max="16383" man="1"/>
        <brk id="43135" max="16383" man="1"/>
        <brk id="43212" max="16383" man="1"/>
        <brk id="43289" max="16383" man="1"/>
        <brk id="43366" max="16383" man="1"/>
        <brk id="43443" max="16383" man="1"/>
        <brk id="43520" max="16383" man="1"/>
        <brk id="43597" max="16383" man="1"/>
        <brk id="43674" max="16383" man="1"/>
        <brk id="43751" max="16383" man="1"/>
        <brk id="43828" max="16383" man="1"/>
        <brk id="43905" max="16383" man="1"/>
        <brk id="43982" max="16383" man="1"/>
        <brk id="44059" max="16383" man="1"/>
        <brk id="44136" max="16383" man="1"/>
        <brk id="44213" max="16383" man="1"/>
        <brk id="44290" max="16383" man="1"/>
        <brk id="44367" max="16383" man="1"/>
        <brk id="44444" max="16383" man="1"/>
        <brk id="44521" max="16383" man="1"/>
        <brk id="44598" max="16383" man="1"/>
        <brk id="44675" max="16383" man="1"/>
        <brk id="44752" max="16383" man="1"/>
        <brk id="44829" max="16383" man="1"/>
        <brk id="44906" max="16383" man="1"/>
        <brk id="44983" max="16383" man="1"/>
        <brk id="45060" max="16383" man="1"/>
        <brk id="45137" max="16383" man="1"/>
        <brk id="45214" max="16383" man="1"/>
        <brk id="45291" max="16383" man="1"/>
        <brk id="45368" max="16383" man="1"/>
        <brk id="45445" max="16383" man="1"/>
        <brk id="45522" max="16383" man="1"/>
        <brk id="45599" max="16383" man="1"/>
        <brk id="45676" max="16383" man="1"/>
        <brk id="45753" max="16383" man="1"/>
        <brk id="45830" max="16383" man="1"/>
        <brk id="45907" max="16383" man="1"/>
        <brk id="45984" max="16383" man="1"/>
        <brk id="46061" max="16383" man="1"/>
        <brk id="46138" max="16383" man="1"/>
        <brk id="46215" max="16383" man="1"/>
        <brk id="46292" max="16383" man="1"/>
        <brk id="46369" max="16383" man="1"/>
        <brk id="46446" max="16383" man="1"/>
        <brk id="46523" max="16383" man="1"/>
        <brk id="46600" max="16383" man="1"/>
        <brk id="46677" max="16383" man="1"/>
        <brk id="46754" max="16383" man="1"/>
        <brk id="46831" max="16383" man="1"/>
        <brk id="46908" max="16383" man="1"/>
        <brk id="46985" max="16383" man="1"/>
        <brk id="47062" max="16383" man="1"/>
        <brk id="47139" max="16383" man="1"/>
        <brk id="47216" max="16383" man="1"/>
        <brk id="47293" max="16383" man="1"/>
        <brk id="47370" max="16383" man="1"/>
        <brk id="47447" max="16383" man="1"/>
        <brk id="47524" max="16383" man="1"/>
        <brk id="47601" max="16383" man="1"/>
        <brk id="47678" max="16383" man="1"/>
        <brk id="47755" max="16383" man="1"/>
        <brk id="47832" max="16383" man="1"/>
        <brk id="47909" max="16383" man="1"/>
        <brk id="47986" max="16383" man="1"/>
        <brk id="48063" max="16383" man="1"/>
        <brk id="48140" max="16383" man="1"/>
        <brk id="48217" max="16383" man="1"/>
        <brk id="48294" max="16383" man="1"/>
        <brk id="48371" max="16383" man="1"/>
        <brk id="48448" max="16383" man="1"/>
        <brk id="48525" max="16383" man="1"/>
        <brk id="48602" max="16383" man="1"/>
        <brk id="48679" max="16383" man="1"/>
        <brk id="48756" max="16383" man="1"/>
        <brk id="48833" max="16383" man="1"/>
        <brk id="48910" max="16383" man="1"/>
        <brk id="48987" max="16383" man="1"/>
        <brk id="49064" max="16383" man="1"/>
        <brk id="49141" max="16383" man="1"/>
        <brk id="49218" max="16383" man="1"/>
        <brk id="49295" max="16383" man="1"/>
        <brk id="49372" max="16383" man="1"/>
        <brk id="49449" max="16383" man="1"/>
        <brk id="49526" max="16383" man="1"/>
        <brk id="49603" max="16383" man="1"/>
        <brk id="49680" max="16383" man="1"/>
        <brk id="49757" max="16383" man="1"/>
        <brk id="49834" max="16383" man="1"/>
        <brk id="49911" max="16383" man="1"/>
        <brk id="49988" max="16383" man="1"/>
        <brk id="50065" max="16383" man="1"/>
        <brk id="50142" max="16383" man="1"/>
        <brk id="50219" max="16383" man="1"/>
        <brk id="50296" max="16383" man="1"/>
        <brk id="50373" max="16383" man="1"/>
        <brk id="50450" max="16383" man="1"/>
        <brk id="50527" max="16383" man="1"/>
        <brk id="50604" max="16383" man="1"/>
        <brk id="50681" max="16383" man="1"/>
        <brk id="50758" max="16383" man="1"/>
        <brk id="50835" max="16383" man="1"/>
        <brk id="50912" max="16383" man="1"/>
        <brk id="50989" max="16383" man="1"/>
        <brk id="51066" max="16383" man="1"/>
        <brk id="51143" max="16383" man="1"/>
        <brk id="51220" max="16383" man="1"/>
        <brk id="51297" max="16383" man="1"/>
        <brk id="51374" max="16383" man="1"/>
        <brk id="51451" max="16383" man="1"/>
        <brk id="51528" max="16383" man="1"/>
        <brk id="51605" max="16383" man="1"/>
        <brk id="51682" max="16383" man="1"/>
        <brk id="51759" max="16383" man="1"/>
        <brk id="51836" max="16383" man="1"/>
        <brk id="51913" max="16383" man="1"/>
        <brk id="51990" max="16383" man="1"/>
        <brk id="52067" max="16383" man="1"/>
        <brk id="52144" max="16383" man="1"/>
        <brk id="52221" max="16383" man="1"/>
        <brk id="52298" max="16383" man="1"/>
        <brk id="52375" max="16383" man="1"/>
        <brk id="52452" max="16383" man="1"/>
        <brk id="52529" max="16383" man="1"/>
        <brk id="52606" max="16383" man="1"/>
        <brk id="52683" max="16383" man="1"/>
        <brk id="52760" max="16383" man="1"/>
        <brk id="52837" max="16383" man="1"/>
        <brk id="52914" max="16383" man="1"/>
        <brk id="52991" max="16383" man="1"/>
        <brk id="53068" max="16383" man="1"/>
        <brk id="53145" max="16383" man="1"/>
        <brk id="53222" max="16383" man="1"/>
        <brk id="53299" max="16383" man="1"/>
        <brk id="53376" max="16383" man="1"/>
        <brk id="53453" max="16383" man="1"/>
        <brk id="53530" max="16383" man="1"/>
        <brk id="53607" max="16383" man="1"/>
        <brk id="53684" max="16383" man="1"/>
        <brk id="53761" max="16383" man="1"/>
        <brk id="53838" max="16383" man="1"/>
        <brk id="53915" max="16383" man="1"/>
        <brk id="53992" max="16383" man="1"/>
        <brk id="54069" max="16383" man="1"/>
        <brk id="54146" max="16383" man="1"/>
        <brk id="54223" max="16383" man="1"/>
        <brk id="54300" max="16383" man="1"/>
        <brk id="54377" max="16383" man="1"/>
        <brk id="54454" max="16383" man="1"/>
        <brk id="54531" max="16383" man="1"/>
        <brk id="54608" max="16383" man="1"/>
        <brk id="54685" max="16383" man="1"/>
        <brk id="54762" max="16383" man="1"/>
        <brk id="54839" max="16383" man="1"/>
        <brk id="54916" max="16383" man="1"/>
        <brk id="54993" max="16383" man="1"/>
        <brk id="55070" max="16383" man="1"/>
        <brk id="55147" max="16383" man="1"/>
        <brk id="55224" max="16383" man="1"/>
        <brk id="55301" max="16383" man="1"/>
        <brk id="55378" max="16383" man="1"/>
        <brk id="55455" max="16383" man="1"/>
        <brk id="55532" max="16383" man="1"/>
        <brk id="55609" max="16383" man="1"/>
        <brk id="55686" max="16383" man="1"/>
        <brk id="55763" max="16383" man="1"/>
        <brk id="55840" max="16383" man="1"/>
        <brk id="55917" max="16383" man="1"/>
        <brk id="55994" max="16383" man="1"/>
        <brk id="56071" max="16383" man="1"/>
        <brk id="56148" max="16383" man="1"/>
        <brk id="56225" max="16383" man="1"/>
        <brk id="56302" max="16383" man="1"/>
        <brk id="56379" max="16383" man="1"/>
        <brk id="56456" max="16383" man="1"/>
        <brk id="56533" max="16383" man="1"/>
        <brk id="56610" max="16383" man="1"/>
        <brk id="56687" max="16383" man="1"/>
        <brk id="56764" max="16383" man="1"/>
        <brk id="56841" max="16383" man="1"/>
        <brk id="56918" max="16383" man="1"/>
        <brk id="56995" max="16383" man="1"/>
        <brk id="57072" max="16383" man="1"/>
        <brk id="57149" max="16383" man="1"/>
        <brk id="57226" max="16383" man="1"/>
        <brk id="57303" max="16383" man="1"/>
        <brk id="57380" max="16383" man="1"/>
        <brk id="57457" max="16383" man="1"/>
        <brk id="57534" max="16383" man="1"/>
        <brk id="57611" max="16383" man="1"/>
        <brk id="57688" max="16383" man="1"/>
        <brk id="57765" max="16383" man="1"/>
        <brk id="57842" max="16383" man="1"/>
        <brk id="57919" max="16383" man="1"/>
        <brk id="57996" max="16383" man="1"/>
        <brk id="58073" max="16383" man="1"/>
        <brk id="58150" max="16383" man="1"/>
        <brk id="58227" max="16383" man="1"/>
        <brk id="58304" max="16383" man="1"/>
        <brk id="58381" max="16383" man="1"/>
        <brk id="58458" max="16383" man="1"/>
        <brk id="58535" max="16383" man="1"/>
        <brk id="58612" max="16383" man="1"/>
        <brk id="58689" max="16383" man="1"/>
        <brk id="58766" max="16383" man="1"/>
        <brk id="58843" max="16383" man="1"/>
        <brk id="58920" max="16383" man="1"/>
        <brk id="58997" max="16383" man="1"/>
        <brk id="59074" max="16383" man="1"/>
        <brk id="59151" max="16383" man="1"/>
        <brk id="59228" max="16383" man="1"/>
        <brk id="59305" max="16383" man="1"/>
        <brk id="59382" max="16383" man="1"/>
        <brk id="59459" max="16383" man="1"/>
        <brk id="59536" max="16383" man="1"/>
        <brk id="59613" max="16383" man="1"/>
        <brk id="59690" max="16383" man="1"/>
        <brk id="59767" max="16383" man="1"/>
        <brk id="59844" max="16383" man="1"/>
        <brk id="59921" max="16383" man="1"/>
        <brk id="59998" max="16383" man="1"/>
        <brk id="60075" max="16383" man="1"/>
        <brk id="60152" max="16383" man="1"/>
        <brk id="60229" max="16383" man="1"/>
        <brk id="60306" max="16383" man="1"/>
        <brk id="60383" max="16383" man="1"/>
        <brk id="60460" max="16383" man="1"/>
        <brk id="60537" max="16383" man="1"/>
        <brk id="60614" max="16383" man="1"/>
        <brk id="60691" max="16383" man="1"/>
        <brk id="60768" max="16383" man="1"/>
        <brk id="60845" max="16383" man="1"/>
        <brk id="60922" max="16383" man="1"/>
        <brk id="60999" max="16383" man="1"/>
        <brk id="61076" max="16383" man="1"/>
        <brk id="61153" max="16383" man="1"/>
        <brk id="61230" max="16383" man="1"/>
        <brk id="61307" max="16383" man="1"/>
        <brk id="61384" max="16383" man="1"/>
        <brk id="61461" max="16383" man="1"/>
        <brk id="61538" max="16383" man="1"/>
        <brk id="61615" max="16383" man="1"/>
        <brk id="61692" max="16383" man="1"/>
        <brk id="61769" max="16383" man="1"/>
        <brk id="61846" max="16383" man="1"/>
        <brk id="61923" max="16383" man="1"/>
        <brk id="62000" max="16383" man="1"/>
        <brk id="62077" max="16383" man="1"/>
        <brk id="62154" max="16383" man="1"/>
        <brk id="62231" max="16383" man="1"/>
        <brk id="62308" max="16383" man="1"/>
        <brk id="62385" max="16383" man="1"/>
        <brk id="62462" max="16383" man="1"/>
        <brk id="62539" max="16383" man="1"/>
        <brk id="62616" max="16383" man="1"/>
        <brk id="62693" max="16383" man="1"/>
        <brk id="62770" max="16383" man="1"/>
        <brk id="62847" max="16383" man="1"/>
        <brk id="62924" max="16383" man="1"/>
        <brk id="63001" max="16383" man="1"/>
        <brk id="63078" max="16383" man="1"/>
        <brk id="63155" max="16383" man="1"/>
        <brk id="63232" max="16383" man="1"/>
        <brk id="63309" max="16383" man="1"/>
        <brk id="63386" max="16383" man="1"/>
        <brk id="63463" max="16383" man="1"/>
        <brk id="63540" max="16383" man="1"/>
        <brk id="63617" max="16383" man="1"/>
        <brk id="63694" max="16383" man="1"/>
        <brk id="63771" max="16383" man="1"/>
        <brk id="63848" max="16383" man="1"/>
        <brk id="63925" max="16383" man="1"/>
        <brk id="64002" max="16383" man="1"/>
        <brk id="64079" max="16383" man="1"/>
        <brk id="64156" max="16383" man="1"/>
        <brk id="64233" max="16383" man="1"/>
        <brk id="64310" max="16383" man="1"/>
        <brk id="64387" max="16383" man="1"/>
        <brk id="64464" max="16383" man="1"/>
        <brk id="64541" max="16383" man="1"/>
        <brk id="64618" max="16383" man="1"/>
        <brk id="64695" max="16383" man="1"/>
        <brk id="64772" max="16383" man="1"/>
        <brk id="64849" max="16383" man="1"/>
        <brk id="64926" max="16383" man="1"/>
        <brk id="65003" max="16383" man="1"/>
        <brk id="65080" max="16383" man="1"/>
        <brk id="65157" max="16383" man="1"/>
        <brk id="65234" max="16383" man="1"/>
        <brk id="65311" max="16383" man="1"/>
        <brk id="65388" max="16383" man="1"/>
        <brk id="65465" max="16383" man="1"/>
      </rowBreaks>
      <pageMargins left="0.70866141732283472" right="0.70866141732283472" top="0.74803149606299213" bottom="0.74803149606299213" header="0.31496062992125984" footer="0.31496062992125984"/>
      <pageSetup paperSize="9" scale="74" orientation="portrait" r:id="rId1"/>
      <headerFooter>
        <oddHeader>&amp;L&amp;P&amp;C&amp;A&amp;RCDE Bloc Technique Bissau - 2021</oddHeader>
      </headerFooter>
    </customSheetView>
    <customSheetView guid="{437051D5-7A3D-4C86-A548-5BF5EE6C989B}" showPageBreaks="1" view="pageLayout">
      <selection activeCell="D16" sqref="D16"/>
      <rowBreaks count="852" manualBreakCount="852">
        <brk id="66" max="16383" man="1"/>
        <brk id="124" max="16383" man="1"/>
        <brk id="175" max="16383" man="1"/>
        <brk id="238" max="16383" man="1"/>
        <brk id="297" max="16383" man="1"/>
        <brk id="360" max="16383" man="1"/>
        <brk id="427" max="16383" man="1"/>
        <brk id="495" max="16383" man="1"/>
        <brk id="572" max="16383" man="1"/>
        <brk id="649" max="16383" man="1"/>
        <brk id="726" max="16383" man="1"/>
        <brk id="803" max="16383" man="1"/>
        <brk id="880" max="16383" man="1"/>
        <brk id="957" max="16383" man="1"/>
        <brk id="1034" max="16383" man="1"/>
        <brk id="1111" max="16383" man="1"/>
        <brk id="1188" max="16383" man="1"/>
        <brk id="1265" max="16383" man="1"/>
        <brk id="1342" max="16383" man="1"/>
        <brk id="1419" max="16383" man="1"/>
        <brk id="1496" max="16383" man="1"/>
        <brk id="1573" max="16383" man="1"/>
        <brk id="1650" max="16383" man="1"/>
        <brk id="1727" max="16383" man="1"/>
        <brk id="1804" max="16383" man="1"/>
        <brk id="1881" max="16383" man="1"/>
        <brk id="1958" max="16383" man="1"/>
        <brk id="2035" max="16383" man="1"/>
        <brk id="2112" max="16383" man="1"/>
        <brk id="2189" max="16383" man="1"/>
        <brk id="2266" max="16383" man="1"/>
        <brk id="2343" max="16383" man="1"/>
        <brk id="2420" max="16383" man="1"/>
        <brk id="2497" max="16383" man="1"/>
        <brk id="2574" max="16383" man="1"/>
        <brk id="2651" max="16383" man="1"/>
        <brk id="2728" max="16383" man="1"/>
        <brk id="2805" max="16383" man="1"/>
        <brk id="2882" max="16383" man="1"/>
        <brk id="2959" max="16383" man="1"/>
        <brk id="3036" max="16383" man="1"/>
        <brk id="3113" max="16383" man="1"/>
        <brk id="3190" max="16383" man="1"/>
        <brk id="3267" max="16383" man="1"/>
        <brk id="3344" max="16383" man="1"/>
        <brk id="3421" max="16383" man="1"/>
        <brk id="3498" max="16383" man="1"/>
        <brk id="3575" max="16383" man="1"/>
        <brk id="3652" max="16383" man="1"/>
        <brk id="3729" max="16383" man="1"/>
        <brk id="3806" max="16383" man="1"/>
        <brk id="3883" max="16383" man="1"/>
        <brk id="3960" max="16383" man="1"/>
        <brk id="4037" max="16383" man="1"/>
        <brk id="4114" max="16383" man="1"/>
        <brk id="4191" max="16383" man="1"/>
        <brk id="4268" max="16383" man="1"/>
        <brk id="4345" max="16383" man="1"/>
        <brk id="4422" max="16383" man="1"/>
        <brk id="4499" max="16383" man="1"/>
        <brk id="4576" max="16383" man="1"/>
        <brk id="4653" max="16383" man="1"/>
        <brk id="4730" max="16383" man="1"/>
        <brk id="4807" max="16383" man="1"/>
        <brk id="4884" max="16383" man="1"/>
        <brk id="4961" max="16383" man="1"/>
        <brk id="5038" max="16383" man="1"/>
        <brk id="5115" max="16383" man="1"/>
        <brk id="5192" max="16383" man="1"/>
        <brk id="5269" max="16383" man="1"/>
        <brk id="5346" max="16383" man="1"/>
        <brk id="5423" max="16383" man="1"/>
        <brk id="5500" max="16383" man="1"/>
        <brk id="5577" max="16383" man="1"/>
        <brk id="5654" max="16383" man="1"/>
        <brk id="5731" max="16383" man="1"/>
        <brk id="5808" max="16383" man="1"/>
        <brk id="5885" max="16383" man="1"/>
        <brk id="5962" max="16383" man="1"/>
        <brk id="6039" max="16383" man="1"/>
        <brk id="6116" max="16383" man="1"/>
        <brk id="6193" max="16383" man="1"/>
        <brk id="6270" max="16383" man="1"/>
        <brk id="6347" max="16383" man="1"/>
        <brk id="6424" max="16383" man="1"/>
        <brk id="6501" max="16383" man="1"/>
        <brk id="6578" max="16383" man="1"/>
        <brk id="6655" max="16383" man="1"/>
        <brk id="6732" max="16383" man="1"/>
        <brk id="6809" max="16383" man="1"/>
        <brk id="6886" max="16383" man="1"/>
        <brk id="6963" max="16383" man="1"/>
        <brk id="7040" max="16383" man="1"/>
        <brk id="7117" max="16383" man="1"/>
        <brk id="7194" max="16383" man="1"/>
        <brk id="7271" max="16383" man="1"/>
        <brk id="7348" max="16383" man="1"/>
        <brk id="7425" max="16383" man="1"/>
        <brk id="7502" max="16383" man="1"/>
        <brk id="7579" max="16383" man="1"/>
        <brk id="7656" max="16383" man="1"/>
        <brk id="7733" max="16383" man="1"/>
        <brk id="7810" max="16383" man="1"/>
        <brk id="7887" max="16383" man="1"/>
        <brk id="7964" max="16383" man="1"/>
        <brk id="8041" max="16383" man="1"/>
        <brk id="8118" max="16383" man="1"/>
        <brk id="8195" max="16383" man="1"/>
        <brk id="8272" max="16383" man="1"/>
        <brk id="8349" max="16383" man="1"/>
        <brk id="8426" max="16383" man="1"/>
        <brk id="8503" max="16383" man="1"/>
        <brk id="8580" max="16383" man="1"/>
        <brk id="8657" max="16383" man="1"/>
        <brk id="8734" max="16383" man="1"/>
        <brk id="8811" max="16383" man="1"/>
        <brk id="8888" max="16383" man="1"/>
        <brk id="8965" max="16383" man="1"/>
        <brk id="9042" max="16383" man="1"/>
        <brk id="9119" max="16383" man="1"/>
        <brk id="9196" max="16383" man="1"/>
        <brk id="9273" max="16383" man="1"/>
        <brk id="9350" max="16383" man="1"/>
        <brk id="9427" max="16383" man="1"/>
        <brk id="9504" max="16383" man="1"/>
        <brk id="9581" max="16383" man="1"/>
        <brk id="9658" max="16383" man="1"/>
        <brk id="9735" max="16383" man="1"/>
        <brk id="9812" max="16383" man="1"/>
        <brk id="9889" max="16383" man="1"/>
        <brk id="9966" max="16383" man="1"/>
        <brk id="10043" max="16383" man="1"/>
        <brk id="10120" max="16383" man="1"/>
        <brk id="10197" max="16383" man="1"/>
        <brk id="10274" max="16383" man="1"/>
        <brk id="10351" max="16383" man="1"/>
        <brk id="10428" max="16383" man="1"/>
        <brk id="10505" max="16383" man="1"/>
        <brk id="10582" max="16383" man="1"/>
        <brk id="10659" max="16383" man="1"/>
        <brk id="10736" max="16383" man="1"/>
        <brk id="10813" max="16383" man="1"/>
        <brk id="10890" max="16383" man="1"/>
        <brk id="10967" max="16383" man="1"/>
        <brk id="11044" max="16383" man="1"/>
        <brk id="11121" max="16383" man="1"/>
        <brk id="11198" max="16383" man="1"/>
        <brk id="11275" max="16383" man="1"/>
        <brk id="11352" max="16383" man="1"/>
        <brk id="11429" max="16383" man="1"/>
        <brk id="11506" max="16383" man="1"/>
        <brk id="11583" max="16383" man="1"/>
        <brk id="11660" max="16383" man="1"/>
        <brk id="11737" max="16383" man="1"/>
        <brk id="11814" max="16383" man="1"/>
        <brk id="11891" max="16383" man="1"/>
        <brk id="11968" max="16383" man="1"/>
        <brk id="12045" max="16383" man="1"/>
        <brk id="12122" max="16383" man="1"/>
        <brk id="12199" max="16383" man="1"/>
        <brk id="12276" max="16383" man="1"/>
        <brk id="12353" max="16383" man="1"/>
        <brk id="12430" max="16383" man="1"/>
        <brk id="12507" max="16383" man="1"/>
        <brk id="12584" max="16383" man="1"/>
        <brk id="12661" max="16383" man="1"/>
        <brk id="12738" max="16383" man="1"/>
        <brk id="12815" max="16383" man="1"/>
        <brk id="12892" max="16383" man="1"/>
        <brk id="12969" max="16383" man="1"/>
        <brk id="13046" max="16383" man="1"/>
        <brk id="13123" max="16383" man="1"/>
        <brk id="13200" max="16383" man="1"/>
        <brk id="13277" max="16383" man="1"/>
        <brk id="13354" max="16383" man="1"/>
        <brk id="13431" max="16383" man="1"/>
        <brk id="13508" max="16383" man="1"/>
        <brk id="13585" max="16383" man="1"/>
        <brk id="13662" max="16383" man="1"/>
        <brk id="13739" max="16383" man="1"/>
        <brk id="13816" max="16383" man="1"/>
        <brk id="13893" max="16383" man="1"/>
        <brk id="13970" max="16383" man="1"/>
        <brk id="14047" max="16383" man="1"/>
        <brk id="14124" max="16383" man="1"/>
        <brk id="14201" max="16383" man="1"/>
        <brk id="14278" max="16383" man="1"/>
        <brk id="14355" max="16383" man="1"/>
        <brk id="14432" max="16383" man="1"/>
        <brk id="14509" max="16383" man="1"/>
        <brk id="14586" max="16383" man="1"/>
        <brk id="14663" max="16383" man="1"/>
        <brk id="14740" max="16383" man="1"/>
        <brk id="14817" max="16383" man="1"/>
        <brk id="14894" max="16383" man="1"/>
        <brk id="14971" max="16383" man="1"/>
        <brk id="15048" max="16383" man="1"/>
        <brk id="15125" max="16383" man="1"/>
        <brk id="15202" max="16383" man="1"/>
        <brk id="15279" max="16383" man="1"/>
        <brk id="15356" max="16383" man="1"/>
        <brk id="15433" max="16383" man="1"/>
        <brk id="15510" max="16383" man="1"/>
        <brk id="15587" max="16383" man="1"/>
        <brk id="15664" max="16383" man="1"/>
        <brk id="15741" max="16383" man="1"/>
        <brk id="15818" max="16383" man="1"/>
        <brk id="15895" max="16383" man="1"/>
        <brk id="15972" max="16383" man="1"/>
        <brk id="16049" max="16383" man="1"/>
        <brk id="16126" max="16383" man="1"/>
        <brk id="16203" max="16383" man="1"/>
        <brk id="16280" max="16383" man="1"/>
        <brk id="16357" max="16383" man="1"/>
        <brk id="16434" max="16383" man="1"/>
        <brk id="16511" max="16383" man="1"/>
        <brk id="16588" max="16383" man="1"/>
        <brk id="16665" max="16383" man="1"/>
        <brk id="16742" max="16383" man="1"/>
        <brk id="16819" max="16383" man="1"/>
        <brk id="16896" max="16383" man="1"/>
        <brk id="16973" max="16383" man="1"/>
        <brk id="17050" max="16383" man="1"/>
        <brk id="17127" max="16383" man="1"/>
        <brk id="17204" max="16383" man="1"/>
        <brk id="17281" max="16383" man="1"/>
        <brk id="17358" max="16383" man="1"/>
        <brk id="17435" max="16383" man="1"/>
        <brk id="17512" max="16383" man="1"/>
        <brk id="17589" max="16383" man="1"/>
        <brk id="17666" max="16383" man="1"/>
        <brk id="17743" max="16383" man="1"/>
        <brk id="17820" max="16383" man="1"/>
        <brk id="17897" max="16383" man="1"/>
        <brk id="17974" max="16383" man="1"/>
        <brk id="18051" max="16383" man="1"/>
        <brk id="18128" max="16383" man="1"/>
        <brk id="18205" max="16383" man="1"/>
        <brk id="18282" max="16383" man="1"/>
        <brk id="18359" max="16383" man="1"/>
        <brk id="18436" max="16383" man="1"/>
        <brk id="18513" max="16383" man="1"/>
        <brk id="18590" max="16383" man="1"/>
        <brk id="18667" max="16383" man="1"/>
        <brk id="18744" max="16383" man="1"/>
        <brk id="18821" max="16383" man="1"/>
        <brk id="18898" max="16383" man="1"/>
        <brk id="18975" max="16383" man="1"/>
        <brk id="19052" max="16383" man="1"/>
        <brk id="19129" max="16383" man="1"/>
        <brk id="19206" max="16383" man="1"/>
        <brk id="19283" max="16383" man="1"/>
        <brk id="19360" max="16383" man="1"/>
        <brk id="19437" max="16383" man="1"/>
        <brk id="19514" max="16383" man="1"/>
        <brk id="19591" max="16383" man="1"/>
        <brk id="19668" max="16383" man="1"/>
        <brk id="19745" max="16383" man="1"/>
        <brk id="19822" max="16383" man="1"/>
        <brk id="19899" max="16383" man="1"/>
        <brk id="19976" max="16383" man="1"/>
        <brk id="20053" max="16383" man="1"/>
        <brk id="20130" max="16383" man="1"/>
        <brk id="20207" max="16383" man="1"/>
        <brk id="20284" max="16383" man="1"/>
        <brk id="20361" max="16383" man="1"/>
        <brk id="20438" max="16383" man="1"/>
        <brk id="20515" max="16383" man="1"/>
        <brk id="20592" max="16383" man="1"/>
        <brk id="20669" max="16383" man="1"/>
        <brk id="20746" max="16383" man="1"/>
        <brk id="20823" max="16383" man="1"/>
        <brk id="20900" max="16383" man="1"/>
        <brk id="20977" max="16383" man="1"/>
        <brk id="21054" max="16383" man="1"/>
        <brk id="21131" max="16383" man="1"/>
        <brk id="21208" max="16383" man="1"/>
        <brk id="21285" max="16383" man="1"/>
        <brk id="21362" max="16383" man="1"/>
        <brk id="21439" max="16383" man="1"/>
        <brk id="21516" max="16383" man="1"/>
        <brk id="21593" max="16383" man="1"/>
        <brk id="21670" max="16383" man="1"/>
        <brk id="21747" max="16383" man="1"/>
        <brk id="21824" max="16383" man="1"/>
        <brk id="21901" max="16383" man="1"/>
        <brk id="21978" max="16383" man="1"/>
        <brk id="22055" max="16383" man="1"/>
        <brk id="22132" max="16383" man="1"/>
        <brk id="22209" max="16383" man="1"/>
        <brk id="22286" max="16383" man="1"/>
        <brk id="22363" max="16383" man="1"/>
        <brk id="22440" max="16383" man="1"/>
        <brk id="22517" max="16383" man="1"/>
        <brk id="22594" max="16383" man="1"/>
        <brk id="22671" max="16383" man="1"/>
        <brk id="22748" max="16383" man="1"/>
        <brk id="22825" max="16383" man="1"/>
        <brk id="22902" max="16383" man="1"/>
        <brk id="22979" max="16383" man="1"/>
        <brk id="23056" max="16383" man="1"/>
        <brk id="23133" max="16383" man="1"/>
        <brk id="23210" max="16383" man="1"/>
        <brk id="23287" max="16383" man="1"/>
        <brk id="23364" max="16383" man="1"/>
        <brk id="23441" max="16383" man="1"/>
        <brk id="23518" max="16383" man="1"/>
        <brk id="23595" max="16383" man="1"/>
        <brk id="23672" max="16383" man="1"/>
        <brk id="23749" max="16383" man="1"/>
        <brk id="23826" max="16383" man="1"/>
        <brk id="23903" max="16383" man="1"/>
        <brk id="23980" max="16383" man="1"/>
        <brk id="24057" max="16383" man="1"/>
        <brk id="24134" max="16383" man="1"/>
        <brk id="24211" max="16383" man="1"/>
        <brk id="24288" max="16383" man="1"/>
        <brk id="24365" max="16383" man="1"/>
        <brk id="24442" max="16383" man="1"/>
        <brk id="24519" max="16383" man="1"/>
        <brk id="24596" max="16383" man="1"/>
        <brk id="24673" max="16383" man="1"/>
        <brk id="24750" max="16383" man="1"/>
        <brk id="24827" max="16383" man="1"/>
        <brk id="24904" max="16383" man="1"/>
        <brk id="24981" max="16383" man="1"/>
        <brk id="25058" max="16383" man="1"/>
        <brk id="25135" max="16383" man="1"/>
        <brk id="25212" max="16383" man="1"/>
        <brk id="25289" max="16383" man="1"/>
        <brk id="25366" max="16383" man="1"/>
        <brk id="25443" max="16383" man="1"/>
        <brk id="25520" max="16383" man="1"/>
        <brk id="25597" max="16383" man="1"/>
        <brk id="25674" max="16383" man="1"/>
        <brk id="25751" max="16383" man="1"/>
        <brk id="25828" max="16383" man="1"/>
        <brk id="25905" max="16383" man="1"/>
        <brk id="25982" max="16383" man="1"/>
        <brk id="26059" max="16383" man="1"/>
        <brk id="26136" max="16383" man="1"/>
        <brk id="26213" max="16383" man="1"/>
        <brk id="26290" max="16383" man="1"/>
        <brk id="26367" max="16383" man="1"/>
        <brk id="26444" max="16383" man="1"/>
        <brk id="26521" max="16383" man="1"/>
        <brk id="26598" max="16383" man="1"/>
        <brk id="26675" max="16383" man="1"/>
        <brk id="26752" max="16383" man="1"/>
        <brk id="26829" max="16383" man="1"/>
        <brk id="26906" max="16383" man="1"/>
        <brk id="26983" max="16383" man="1"/>
        <brk id="27060" max="16383" man="1"/>
        <brk id="27137" max="16383" man="1"/>
        <brk id="27214" max="16383" man="1"/>
        <brk id="27291" max="16383" man="1"/>
        <brk id="27368" max="16383" man="1"/>
        <brk id="27445" max="16383" man="1"/>
        <brk id="27522" max="16383" man="1"/>
        <brk id="27599" max="16383" man="1"/>
        <brk id="27676" max="16383" man="1"/>
        <brk id="27753" max="16383" man="1"/>
        <brk id="27830" max="16383" man="1"/>
        <brk id="27907" max="16383" man="1"/>
        <brk id="27984" max="16383" man="1"/>
        <brk id="28061" max="16383" man="1"/>
        <brk id="28138" max="16383" man="1"/>
        <brk id="28215" max="16383" man="1"/>
        <brk id="28292" max="16383" man="1"/>
        <brk id="28369" max="16383" man="1"/>
        <brk id="28446" max="16383" man="1"/>
        <brk id="28523" max="16383" man="1"/>
        <brk id="28600" max="16383" man="1"/>
        <brk id="28677" max="16383" man="1"/>
        <brk id="28754" max="16383" man="1"/>
        <brk id="28831" max="16383" man="1"/>
        <brk id="28908" max="16383" man="1"/>
        <brk id="28985" max="16383" man="1"/>
        <brk id="29062" max="16383" man="1"/>
        <brk id="29139" max="16383" man="1"/>
        <brk id="29216" max="16383" man="1"/>
        <brk id="29293" max="16383" man="1"/>
        <brk id="29370" max="16383" man="1"/>
        <brk id="29447" max="16383" man="1"/>
        <brk id="29524" max="16383" man="1"/>
        <brk id="29601" max="16383" man="1"/>
        <brk id="29678" max="16383" man="1"/>
        <brk id="29755" max="16383" man="1"/>
        <brk id="29832" max="16383" man="1"/>
        <brk id="29909" max="16383" man="1"/>
        <brk id="29986" max="16383" man="1"/>
        <brk id="30063" max="16383" man="1"/>
        <brk id="30140" max="16383" man="1"/>
        <brk id="30217" max="16383" man="1"/>
        <brk id="30294" max="16383" man="1"/>
        <brk id="30371" max="16383" man="1"/>
        <brk id="30448" max="16383" man="1"/>
        <brk id="30525" max="16383" man="1"/>
        <brk id="30602" max="16383" man="1"/>
        <brk id="30679" max="16383" man="1"/>
        <brk id="30756" max="16383" man="1"/>
        <brk id="30833" max="16383" man="1"/>
        <brk id="30910" max="16383" man="1"/>
        <brk id="30987" max="16383" man="1"/>
        <brk id="31064" max="16383" man="1"/>
        <brk id="31141" max="16383" man="1"/>
        <brk id="31218" max="16383" man="1"/>
        <brk id="31295" max="16383" man="1"/>
        <brk id="31372" max="16383" man="1"/>
        <brk id="31449" max="16383" man="1"/>
        <brk id="31526" max="16383" man="1"/>
        <brk id="31603" max="16383" man="1"/>
        <brk id="31680" max="16383" man="1"/>
        <brk id="31757" max="16383" man="1"/>
        <brk id="31834" max="16383" man="1"/>
        <brk id="31911" max="16383" man="1"/>
        <brk id="31988" max="16383" man="1"/>
        <brk id="32065" max="16383" man="1"/>
        <brk id="32142" max="16383" man="1"/>
        <brk id="32219" max="16383" man="1"/>
        <brk id="32296" max="16383" man="1"/>
        <brk id="32373" max="16383" man="1"/>
        <brk id="32450" max="16383" man="1"/>
        <brk id="32527" max="16383" man="1"/>
        <brk id="32604" max="16383" man="1"/>
        <brk id="32681" max="16383" man="1"/>
        <brk id="32758" max="16383" man="1"/>
        <brk id="32835" max="16383" man="1"/>
        <brk id="32912" max="16383" man="1"/>
        <brk id="32989" max="16383" man="1"/>
        <brk id="33066" max="16383" man="1"/>
        <brk id="33143" max="16383" man="1"/>
        <brk id="33220" max="16383" man="1"/>
        <brk id="33297" max="16383" man="1"/>
        <brk id="33374" max="16383" man="1"/>
        <brk id="33451" max="16383" man="1"/>
        <brk id="33528" max="16383" man="1"/>
        <brk id="33605" max="16383" man="1"/>
        <brk id="33682" max="16383" man="1"/>
        <brk id="33759" max="16383" man="1"/>
        <brk id="33836" max="16383" man="1"/>
        <brk id="33913" max="16383" man="1"/>
        <brk id="33990" max="16383" man="1"/>
        <brk id="34067" max="16383" man="1"/>
        <brk id="34144" max="16383" man="1"/>
        <brk id="34221" max="16383" man="1"/>
        <brk id="34298" max="16383" man="1"/>
        <brk id="34375" max="16383" man="1"/>
        <brk id="34452" max="16383" man="1"/>
        <brk id="34529" max="16383" man="1"/>
        <brk id="34606" max="16383" man="1"/>
        <brk id="34683" max="16383" man="1"/>
        <brk id="34760" max="16383" man="1"/>
        <brk id="34837" max="16383" man="1"/>
        <brk id="34914" max="16383" man="1"/>
        <brk id="34991" max="16383" man="1"/>
        <brk id="35068" max="16383" man="1"/>
        <brk id="35145" max="16383" man="1"/>
        <brk id="35222" max="16383" man="1"/>
        <brk id="35299" max="16383" man="1"/>
        <brk id="35376" max="16383" man="1"/>
        <brk id="35453" max="16383" man="1"/>
        <brk id="35530" max="16383" man="1"/>
        <brk id="35607" max="16383" man="1"/>
        <brk id="35684" max="16383" man="1"/>
        <brk id="35761" max="16383" man="1"/>
        <brk id="35838" max="16383" man="1"/>
        <brk id="35915" max="16383" man="1"/>
        <brk id="35992" max="16383" man="1"/>
        <brk id="36069" max="16383" man="1"/>
        <brk id="36146" max="16383" man="1"/>
        <brk id="36223" max="16383" man="1"/>
        <brk id="36300" max="16383" man="1"/>
        <brk id="36377" max="16383" man="1"/>
        <brk id="36454" max="16383" man="1"/>
        <brk id="36531" max="16383" man="1"/>
        <brk id="36608" max="16383" man="1"/>
        <brk id="36685" max="16383" man="1"/>
        <brk id="36762" max="16383" man="1"/>
        <brk id="36839" max="16383" man="1"/>
        <brk id="36916" max="16383" man="1"/>
        <brk id="36993" max="16383" man="1"/>
        <brk id="37070" max="16383" man="1"/>
        <brk id="37147" max="16383" man="1"/>
        <brk id="37224" max="16383" man="1"/>
        <brk id="37301" max="16383" man="1"/>
        <brk id="37378" max="16383" man="1"/>
        <brk id="37455" max="16383" man="1"/>
        <brk id="37532" max="16383" man="1"/>
        <brk id="37609" max="16383" man="1"/>
        <brk id="37686" max="16383" man="1"/>
        <brk id="37763" max="16383" man="1"/>
        <brk id="37840" max="16383" man="1"/>
        <brk id="37917" max="16383" man="1"/>
        <brk id="37994" max="16383" man="1"/>
        <brk id="38071" max="16383" man="1"/>
        <brk id="38148" max="16383" man="1"/>
        <brk id="38225" max="16383" man="1"/>
        <brk id="38302" max="16383" man="1"/>
        <brk id="38379" max="16383" man="1"/>
        <brk id="38456" max="16383" man="1"/>
        <brk id="38533" max="16383" man="1"/>
        <brk id="38610" max="16383" man="1"/>
        <brk id="38687" max="16383" man="1"/>
        <brk id="38764" max="16383" man="1"/>
        <brk id="38841" max="16383" man="1"/>
        <brk id="38918" max="16383" man="1"/>
        <brk id="38995" max="16383" man="1"/>
        <brk id="39072" max="16383" man="1"/>
        <brk id="39149" max="16383" man="1"/>
        <brk id="39226" max="16383" man="1"/>
        <brk id="39303" max="16383" man="1"/>
        <brk id="39380" max="16383" man="1"/>
        <brk id="39457" max="16383" man="1"/>
        <brk id="39534" max="16383" man="1"/>
        <brk id="39611" max="16383" man="1"/>
        <brk id="39688" max="16383" man="1"/>
        <brk id="39765" max="16383" man="1"/>
        <brk id="39842" max="16383" man="1"/>
        <brk id="39919" max="16383" man="1"/>
        <brk id="39996" max="16383" man="1"/>
        <brk id="40073" max="16383" man="1"/>
        <brk id="40150" max="16383" man="1"/>
        <brk id="40227" max="16383" man="1"/>
        <brk id="40304" max="16383" man="1"/>
        <brk id="40381" max="16383" man="1"/>
        <brk id="40458" max="16383" man="1"/>
        <brk id="40535" max="16383" man="1"/>
        <brk id="40612" max="16383" man="1"/>
        <brk id="40689" max="16383" man="1"/>
        <brk id="40766" max="16383" man="1"/>
        <brk id="40843" max="16383" man="1"/>
        <brk id="40920" max="16383" man="1"/>
        <brk id="40997" max="16383" man="1"/>
        <brk id="41074" max="16383" man="1"/>
        <brk id="41151" max="16383" man="1"/>
        <brk id="41228" max="16383" man="1"/>
        <brk id="41305" max="16383" man="1"/>
        <brk id="41382" max="16383" man="1"/>
        <brk id="41459" max="16383" man="1"/>
        <brk id="41536" max="16383" man="1"/>
        <brk id="41613" max="16383" man="1"/>
        <brk id="41690" max="16383" man="1"/>
        <brk id="41767" max="16383" man="1"/>
        <brk id="41844" max="16383" man="1"/>
        <brk id="41921" max="16383" man="1"/>
        <brk id="41998" max="16383" man="1"/>
        <brk id="42075" max="16383" man="1"/>
        <brk id="42152" max="16383" man="1"/>
        <brk id="42229" max="16383" man="1"/>
        <brk id="42306" max="16383" man="1"/>
        <brk id="42383" max="16383" man="1"/>
        <brk id="42460" max="16383" man="1"/>
        <brk id="42537" max="16383" man="1"/>
        <brk id="42614" max="16383" man="1"/>
        <brk id="42691" max="16383" man="1"/>
        <brk id="42768" max="16383" man="1"/>
        <brk id="42845" max="16383" man="1"/>
        <brk id="42922" max="16383" man="1"/>
        <brk id="42999" max="16383" man="1"/>
        <brk id="43076" max="16383" man="1"/>
        <brk id="43153" max="16383" man="1"/>
        <brk id="43230" max="16383" man="1"/>
        <brk id="43307" max="16383" man="1"/>
        <brk id="43384" max="16383" man="1"/>
        <brk id="43461" max="16383" man="1"/>
        <brk id="43538" max="16383" man="1"/>
        <brk id="43615" max="16383" man="1"/>
        <brk id="43692" max="16383" man="1"/>
        <brk id="43769" max="16383" man="1"/>
        <brk id="43846" max="16383" man="1"/>
        <brk id="43923" max="16383" man="1"/>
        <brk id="44000" max="16383" man="1"/>
        <brk id="44077" max="16383" man="1"/>
        <brk id="44154" max="16383" man="1"/>
        <brk id="44231" max="16383" man="1"/>
        <brk id="44308" max="16383" man="1"/>
        <brk id="44385" max="16383" man="1"/>
        <brk id="44462" max="16383" man="1"/>
        <brk id="44539" max="16383" man="1"/>
        <brk id="44616" max="16383" man="1"/>
        <brk id="44693" max="16383" man="1"/>
        <brk id="44770" max="16383" man="1"/>
        <brk id="44847" max="16383" man="1"/>
        <brk id="44924" max="16383" man="1"/>
        <brk id="45001" max="16383" man="1"/>
        <brk id="45078" max="16383" man="1"/>
        <brk id="45155" max="16383" man="1"/>
        <brk id="45232" max="16383" man="1"/>
        <brk id="45309" max="16383" man="1"/>
        <brk id="45386" max="16383" man="1"/>
        <brk id="45463" max="16383" man="1"/>
        <brk id="45540" max="16383" man="1"/>
        <brk id="45617" max="16383" man="1"/>
        <brk id="45694" max="16383" man="1"/>
        <brk id="45771" max="16383" man="1"/>
        <brk id="45848" max="16383" man="1"/>
        <brk id="45925" max="16383" man="1"/>
        <brk id="46002" max="16383" man="1"/>
        <brk id="46079" max="16383" man="1"/>
        <brk id="46156" max="16383" man="1"/>
        <brk id="46233" max="16383" man="1"/>
        <brk id="46310" max="16383" man="1"/>
        <brk id="46387" max="16383" man="1"/>
        <brk id="46464" max="16383" man="1"/>
        <brk id="46541" max="16383" man="1"/>
        <brk id="46618" max="16383" man="1"/>
        <brk id="46695" max="16383" man="1"/>
        <brk id="46772" max="16383" man="1"/>
        <brk id="46849" max="16383" man="1"/>
        <brk id="46926" max="16383" man="1"/>
        <brk id="47003" max="16383" man="1"/>
        <brk id="47080" max="16383" man="1"/>
        <brk id="47157" max="16383" man="1"/>
        <brk id="47234" max="16383" man="1"/>
        <brk id="47311" max="16383" man="1"/>
        <brk id="47388" max="16383" man="1"/>
        <brk id="47465" max="16383" man="1"/>
        <brk id="47542" max="16383" man="1"/>
        <brk id="47619" max="16383" man="1"/>
        <brk id="47696" max="16383" man="1"/>
        <brk id="47773" max="16383" man="1"/>
        <brk id="47850" max="16383" man="1"/>
        <brk id="47927" max="16383" man="1"/>
        <brk id="48004" max="16383" man="1"/>
        <brk id="48081" max="16383" man="1"/>
        <brk id="48158" max="16383" man="1"/>
        <brk id="48235" max="16383" man="1"/>
        <brk id="48312" max="16383" man="1"/>
        <brk id="48389" max="16383" man="1"/>
        <brk id="48466" max="16383" man="1"/>
        <brk id="48543" max="16383" man="1"/>
        <brk id="48620" max="16383" man="1"/>
        <brk id="48697" max="16383" man="1"/>
        <brk id="48774" max="16383" man="1"/>
        <brk id="48851" max="16383" man="1"/>
        <brk id="48928" max="16383" man="1"/>
        <brk id="49005" max="16383" man="1"/>
        <brk id="49082" max="16383" man="1"/>
        <brk id="49159" max="16383" man="1"/>
        <brk id="49236" max="16383" man="1"/>
        <brk id="49313" max="16383" man="1"/>
        <brk id="49390" max="16383" man="1"/>
        <brk id="49467" max="16383" man="1"/>
        <brk id="49544" max="16383" man="1"/>
        <brk id="49621" max="16383" man="1"/>
        <brk id="49698" max="16383" man="1"/>
        <brk id="49775" max="16383" man="1"/>
        <brk id="49852" max="16383" man="1"/>
        <brk id="49929" max="16383" man="1"/>
        <brk id="50006" max="16383" man="1"/>
        <brk id="50083" max="16383" man="1"/>
        <brk id="50160" max="16383" man="1"/>
        <brk id="50237" max="16383" man="1"/>
        <brk id="50314" max="16383" man="1"/>
        <brk id="50391" max="16383" man="1"/>
        <brk id="50468" max="16383" man="1"/>
        <brk id="50545" max="16383" man="1"/>
        <brk id="50622" max="16383" man="1"/>
        <brk id="50699" max="16383" man="1"/>
        <brk id="50776" max="16383" man="1"/>
        <brk id="50853" max="16383" man="1"/>
        <brk id="50930" max="16383" man="1"/>
        <brk id="51007" max="16383" man="1"/>
        <brk id="51084" max="16383" man="1"/>
        <brk id="51161" max="16383" man="1"/>
        <brk id="51238" max="16383" man="1"/>
        <brk id="51315" max="16383" man="1"/>
        <brk id="51392" max="16383" man="1"/>
        <brk id="51469" max="16383" man="1"/>
        <brk id="51546" max="16383" man="1"/>
        <brk id="51623" max="16383" man="1"/>
        <brk id="51700" max="16383" man="1"/>
        <brk id="51777" max="16383" man="1"/>
        <brk id="51854" max="16383" man="1"/>
        <brk id="51931" max="16383" man="1"/>
        <brk id="52008" max="16383" man="1"/>
        <brk id="52085" max="16383" man="1"/>
        <brk id="52162" max="16383" man="1"/>
        <brk id="52239" max="16383" man="1"/>
        <brk id="52316" max="16383" man="1"/>
        <brk id="52393" max="16383" man="1"/>
        <brk id="52470" max="16383" man="1"/>
        <brk id="52547" max="16383" man="1"/>
        <brk id="52624" max="16383" man="1"/>
        <brk id="52701" max="16383" man="1"/>
        <brk id="52778" max="16383" man="1"/>
        <brk id="52855" max="16383" man="1"/>
        <brk id="52932" max="16383" man="1"/>
        <brk id="53009" max="16383" man="1"/>
        <brk id="53086" max="16383" man="1"/>
        <brk id="53163" max="16383" man="1"/>
        <brk id="53240" max="16383" man="1"/>
        <brk id="53317" max="16383" man="1"/>
        <brk id="53394" max="16383" man="1"/>
        <brk id="53471" max="16383" man="1"/>
        <brk id="53548" max="16383" man="1"/>
        <brk id="53625" max="16383" man="1"/>
        <brk id="53702" max="16383" man="1"/>
        <brk id="53779" max="16383" man="1"/>
        <brk id="53856" max="16383" man="1"/>
        <brk id="53933" max="16383" man="1"/>
        <brk id="54010" max="16383" man="1"/>
        <brk id="54087" max="16383" man="1"/>
        <brk id="54164" max="16383" man="1"/>
        <brk id="54241" max="16383" man="1"/>
        <brk id="54318" max="16383" man="1"/>
        <brk id="54395" max="16383" man="1"/>
        <brk id="54472" max="16383" man="1"/>
        <brk id="54549" max="16383" man="1"/>
        <brk id="54626" max="16383" man="1"/>
        <brk id="54703" max="16383" man="1"/>
        <brk id="54780" max="16383" man="1"/>
        <brk id="54857" max="16383" man="1"/>
        <brk id="54934" max="16383" man="1"/>
        <brk id="55011" max="16383" man="1"/>
        <brk id="55088" max="16383" man="1"/>
        <brk id="55165" max="16383" man="1"/>
        <brk id="55242" max="16383" man="1"/>
        <brk id="55319" max="16383" man="1"/>
        <brk id="55396" max="16383" man="1"/>
        <brk id="55473" max="16383" man="1"/>
        <brk id="55550" max="16383" man="1"/>
        <brk id="55627" max="16383" man="1"/>
        <brk id="55704" max="16383" man="1"/>
        <brk id="55781" max="16383" man="1"/>
        <brk id="55858" max="16383" man="1"/>
        <brk id="55935" max="16383" man="1"/>
        <brk id="56012" max="16383" man="1"/>
        <brk id="56089" max="16383" man="1"/>
        <brk id="56166" max="16383" man="1"/>
        <brk id="56243" max="16383" man="1"/>
        <brk id="56320" max="16383" man="1"/>
        <brk id="56397" max="16383" man="1"/>
        <brk id="56474" max="16383" man="1"/>
        <brk id="56551" max="16383" man="1"/>
        <brk id="56628" max="16383" man="1"/>
        <brk id="56705" max="16383" man="1"/>
        <brk id="56782" max="16383" man="1"/>
        <brk id="56859" max="16383" man="1"/>
        <brk id="56936" max="16383" man="1"/>
        <brk id="57013" max="16383" man="1"/>
        <brk id="57090" max="16383" man="1"/>
        <brk id="57167" max="16383" man="1"/>
        <brk id="57244" max="16383" man="1"/>
        <brk id="57321" max="16383" man="1"/>
        <brk id="57398" max="16383" man="1"/>
        <brk id="57475" max="16383" man="1"/>
        <brk id="57552" max="16383" man="1"/>
        <brk id="57629" max="16383" man="1"/>
        <brk id="57706" max="16383" man="1"/>
        <brk id="57783" max="16383" man="1"/>
        <brk id="57860" max="16383" man="1"/>
        <brk id="57937" max="16383" man="1"/>
        <brk id="58014" max="16383" man="1"/>
        <brk id="58091" max="16383" man="1"/>
        <brk id="58168" max="16383" man="1"/>
        <brk id="58245" max="16383" man="1"/>
        <brk id="58322" max="16383" man="1"/>
        <brk id="58399" max="16383" man="1"/>
        <brk id="58476" max="16383" man="1"/>
        <brk id="58553" max="16383" man="1"/>
        <brk id="58630" max="16383" man="1"/>
        <brk id="58707" max="16383" man="1"/>
        <brk id="58784" max="16383" man="1"/>
        <brk id="58861" max="16383" man="1"/>
        <brk id="58938" max="16383" man="1"/>
        <brk id="59015" max="16383" man="1"/>
        <brk id="59092" max="16383" man="1"/>
        <brk id="59169" max="16383" man="1"/>
        <brk id="59246" max="16383" man="1"/>
        <brk id="59323" max="16383" man="1"/>
        <brk id="59400" max="16383" man="1"/>
        <brk id="59477" max="16383" man="1"/>
        <brk id="59554" max="16383" man="1"/>
        <brk id="59631" max="16383" man="1"/>
        <brk id="59708" max="16383" man="1"/>
        <brk id="59785" max="16383" man="1"/>
        <brk id="59862" max="16383" man="1"/>
        <brk id="59939" max="16383" man="1"/>
        <brk id="60016" max="16383" man="1"/>
        <brk id="60093" max="16383" man="1"/>
        <brk id="60170" max="16383" man="1"/>
        <brk id="60247" max="16383" man="1"/>
        <brk id="60324" max="16383" man="1"/>
        <brk id="60401" max="16383" man="1"/>
        <brk id="60478" max="16383" man="1"/>
        <brk id="60555" max="16383" man="1"/>
        <brk id="60632" max="16383" man="1"/>
        <brk id="60709" max="16383" man="1"/>
        <brk id="60786" max="16383" man="1"/>
        <brk id="60863" max="16383" man="1"/>
        <brk id="60940" max="16383" man="1"/>
        <brk id="61017" max="16383" man="1"/>
        <brk id="61094" max="16383" man="1"/>
        <brk id="61171" max="16383" man="1"/>
        <brk id="61248" max="16383" man="1"/>
        <brk id="61325" max="16383" man="1"/>
        <brk id="61402" max="16383" man="1"/>
        <brk id="61479" max="16383" man="1"/>
        <brk id="61556" max="16383" man="1"/>
        <brk id="61633" max="16383" man="1"/>
        <brk id="61710" max="16383" man="1"/>
        <brk id="61787" max="16383" man="1"/>
        <brk id="61864" max="16383" man="1"/>
        <brk id="61941" max="16383" man="1"/>
        <brk id="62018" max="16383" man="1"/>
        <brk id="62095" max="16383" man="1"/>
        <brk id="62172" max="16383" man="1"/>
        <brk id="62249" max="16383" man="1"/>
        <brk id="62326" max="16383" man="1"/>
        <brk id="62403" max="16383" man="1"/>
        <brk id="62480" max="16383" man="1"/>
        <brk id="62557" max="16383" man="1"/>
        <brk id="62634" max="16383" man="1"/>
        <brk id="62711" max="16383" man="1"/>
        <brk id="62788" max="16383" man="1"/>
        <brk id="62865" max="16383" man="1"/>
        <brk id="62942" max="16383" man="1"/>
        <brk id="63019" max="16383" man="1"/>
        <brk id="63096" max="16383" man="1"/>
        <brk id="63173" max="16383" man="1"/>
        <brk id="63250" max="16383" man="1"/>
        <brk id="63327" max="16383" man="1"/>
        <brk id="63404" max="16383" man="1"/>
        <brk id="63481" max="16383" man="1"/>
        <brk id="63558" max="16383" man="1"/>
        <brk id="63635" max="16383" man="1"/>
        <brk id="63712" max="16383" man="1"/>
        <brk id="63789" max="16383" man="1"/>
        <brk id="63866" max="16383" man="1"/>
        <brk id="63943" max="16383" man="1"/>
        <brk id="64020" max="16383" man="1"/>
        <brk id="64097" max="16383" man="1"/>
        <brk id="64174" max="16383" man="1"/>
        <brk id="64251" max="16383" man="1"/>
        <brk id="64328" max="16383" man="1"/>
        <brk id="64405" max="16383" man="1"/>
        <brk id="64482" max="16383" man="1"/>
        <brk id="64559" max="16383" man="1"/>
        <brk id="64636" max="16383" man="1"/>
        <brk id="64713" max="16383" man="1"/>
        <brk id="64790" max="16383" man="1"/>
        <brk id="64867" max="16383" man="1"/>
        <brk id="64944" max="16383" man="1"/>
        <brk id="65021" max="16383" man="1"/>
        <brk id="65098" max="16383" man="1"/>
        <brk id="65175" max="16383" man="1"/>
        <brk id="65252" max="16383" man="1"/>
        <brk id="65329" max="16383" man="1"/>
        <brk id="65406" max="16383" man="1"/>
        <brk id="65483" max="16383" man="1"/>
      </rowBreaks>
      <pageMargins left="0.70866141732283472" right="0.70866141732283472" top="0.74803149606299213" bottom="0.74803149606299213" header="0.31496062992125984" footer="0.31496062992125984"/>
      <pageSetup paperSize="9" scale="74" orientation="portrait" r:id="rId2"/>
      <headerFooter>
        <oddHeader>&amp;L&amp;P&amp;C&amp;A&amp;RCDE Bloc Technique Moroni - 2016</oddHeader>
      </headerFooter>
    </customSheetView>
    <customSheetView guid="{7E80FBDC-0520-4531-863D-BD60E3BA3725}" scale="130" showPageBreaks="1" printArea="1" view="pageLayout" topLeftCell="A338">
      <selection activeCell="A353" sqref="A353:E354"/>
      <rowBreaks count="852" manualBreakCount="852">
        <brk id="62" max="16383" man="1"/>
        <brk id="123" max="4" man="1"/>
        <brk id="170" max="4" man="1"/>
        <brk id="219" max="4" man="1"/>
        <brk id="279" max="4" man="1"/>
        <brk id="334" max="4" man="1"/>
        <brk id="395" max="4" man="1"/>
        <brk id="461" max="4" man="1"/>
        <brk id="519" max="16383" man="1"/>
        <brk id="596" max="16383" man="1"/>
        <brk id="673" max="16383" man="1"/>
        <brk id="750" max="16383" man="1"/>
        <brk id="827" max="16383" man="1"/>
        <brk id="904" max="16383" man="1"/>
        <brk id="981" max="16383" man="1"/>
        <brk id="1058" max="16383" man="1"/>
        <brk id="1135" max="16383" man="1"/>
        <brk id="1212" max="16383" man="1"/>
        <brk id="1289" max="16383" man="1"/>
        <brk id="1366" max="16383" man="1"/>
        <brk id="1443" max="16383" man="1"/>
        <brk id="1520" max="16383" man="1"/>
        <brk id="1597" max="16383" man="1"/>
        <brk id="1674" max="16383" man="1"/>
        <brk id="1751" max="16383" man="1"/>
        <brk id="1828" max="16383" man="1"/>
        <brk id="1905" max="16383" man="1"/>
        <brk id="1982" max="16383" man="1"/>
        <brk id="2059" max="16383" man="1"/>
        <brk id="2136" max="16383" man="1"/>
        <brk id="2213" max="16383" man="1"/>
        <brk id="2290" max="16383" man="1"/>
        <brk id="2367" max="16383" man="1"/>
        <brk id="2444" max="16383" man="1"/>
        <brk id="2521" max="16383" man="1"/>
        <brk id="2598" max="16383" man="1"/>
        <brk id="2675" max="16383" man="1"/>
        <brk id="2752" max="16383" man="1"/>
        <brk id="2829" max="16383" man="1"/>
        <brk id="2906" max="16383" man="1"/>
        <brk id="2983" max="16383" man="1"/>
        <brk id="3060" max="16383" man="1"/>
        <brk id="3137" max="16383" man="1"/>
        <brk id="3214" max="16383" man="1"/>
        <brk id="3291" max="16383" man="1"/>
        <brk id="3368" max="16383" man="1"/>
        <brk id="3445" max="16383" man="1"/>
        <brk id="3522" max="16383" man="1"/>
        <brk id="3599" max="16383" man="1"/>
        <brk id="3676" max="16383" man="1"/>
        <brk id="3753" max="16383" man="1"/>
        <brk id="3830" max="16383" man="1"/>
        <brk id="3907" max="16383" man="1"/>
        <brk id="3984" max="16383" man="1"/>
        <brk id="4061" max="16383" man="1"/>
        <brk id="4138" max="16383" man="1"/>
        <brk id="4215" max="16383" man="1"/>
        <brk id="4292" max="16383" man="1"/>
        <brk id="4369" max="16383" man="1"/>
        <brk id="4446" max="16383" man="1"/>
        <brk id="4523" max="16383" man="1"/>
        <brk id="4600" max="16383" man="1"/>
        <brk id="4677" max="16383" man="1"/>
        <brk id="4754" max="16383" man="1"/>
        <brk id="4831" max="16383" man="1"/>
        <brk id="4908" max="16383" man="1"/>
        <brk id="4985" max="16383" man="1"/>
        <brk id="5062" max="16383" man="1"/>
        <brk id="5139" max="16383" man="1"/>
        <brk id="5216" max="16383" man="1"/>
        <brk id="5293" max="16383" man="1"/>
        <brk id="5370" max="16383" man="1"/>
        <brk id="5447" max="16383" man="1"/>
        <brk id="5524" max="16383" man="1"/>
        <brk id="5601" max="16383" man="1"/>
        <brk id="5678" max="16383" man="1"/>
        <brk id="5755" max="16383" man="1"/>
        <brk id="5832" max="16383" man="1"/>
        <brk id="5909" max="16383" man="1"/>
        <brk id="5986" max="16383" man="1"/>
        <brk id="6063" max="16383" man="1"/>
        <brk id="6140" max="16383" man="1"/>
        <brk id="6217" max="16383" man="1"/>
        <brk id="6294" max="16383" man="1"/>
        <brk id="6371" max="16383" man="1"/>
        <brk id="6448" max="16383" man="1"/>
        <brk id="6525" max="16383" man="1"/>
        <brk id="6602" max="16383" man="1"/>
        <brk id="6679" max="16383" man="1"/>
        <brk id="6756" max="16383" man="1"/>
        <brk id="6833" max="16383" man="1"/>
        <brk id="6910" max="16383" man="1"/>
        <brk id="6987" max="16383" man="1"/>
        <brk id="7064" max="16383" man="1"/>
        <brk id="7141" max="16383" man="1"/>
        <brk id="7218" max="16383" man="1"/>
        <brk id="7295" max="16383" man="1"/>
        <brk id="7372" max="16383" man="1"/>
        <brk id="7449" max="16383" man="1"/>
        <brk id="7526" max="16383" man="1"/>
        <brk id="7603" max="16383" man="1"/>
        <brk id="7680" max="16383" man="1"/>
        <brk id="7757" max="16383" man="1"/>
        <brk id="7834" max="16383" man="1"/>
        <brk id="7911" max="16383" man="1"/>
        <brk id="7988" max="16383" man="1"/>
        <brk id="8065" max="16383" man="1"/>
        <brk id="8142" max="16383" man="1"/>
        <brk id="8219" max="16383" man="1"/>
        <brk id="8296" max="16383" man="1"/>
        <brk id="8373" max="16383" man="1"/>
        <brk id="8450" max="16383" man="1"/>
        <brk id="8527" max="16383" man="1"/>
        <brk id="8604" max="16383" man="1"/>
        <brk id="8681" max="16383" man="1"/>
        <brk id="8758" max="16383" man="1"/>
        <brk id="8835" max="16383" man="1"/>
        <brk id="8912" max="16383" man="1"/>
        <brk id="8989" max="16383" man="1"/>
        <brk id="9066" max="16383" man="1"/>
        <brk id="9143" max="16383" man="1"/>
        <brk id="9220" max="16383" man="1"/>
        <brk id="9297" max="16383" man="1"/>
        <brk id="9374" max="16383" man="1"/>
        <brk id="9451" max="16383" man="1"/>
        <brk id="9528" max="16383" man="1"/>
        <brk id="9605" max="16383" man="1"/>
        <brk id="9682" max="16383" man="1"/>
        <brk id="9759" max="16383" man="1"/>
        <brk id="9836" max="16383" man="1"/>
        <brk id="9913" max="16383" man="1"/>
        <brk id="9990" max="16383" man="1"/>
        <brk id="10067" max="16383" man="1"/>
        <brk id="10144" max="16383" man="1"/>
        <brk id="10221" max="16383" man="1"/>
        <brk id="10298" max="16383" man="1"/>
        <brk id="10375" max="16383" man="1"/>
        <brk id="10452" max="16383" man="1"/>
        <brk id="10529" max="16383" man="1"/>
        <brk id="10606" max="16383" man="1"/>
        <brk id="10683" max="16383" man="1"/>
        <brk id="10760" max="16383" man="1"/>
        <brk id="10837" max="16383" man="1"/>
        <brk id="10914" max="16383" man="1"/>
        <brk id="10991" max="16383" man="1"/>
        <brk id="11068" max="16383" man="1"/>
        <brk id="11145" max="16383" man="1"/>
        <brk id="11222" max="16383" man="1"/>
        <brk id="11299" max="16383" man="1"/>
        <brk id="11376" max="16383" man="1"/>
        <brk id="11453" max="16383" man="1"/>
        <brk id="11530" max="16383" man="1"/>
        <brk id="11607" max="16383" man="1"/>
        <brk id="11684" max="16383" man="1"/>
        <brk id="11761" max="16383" man="1"/>
        <brk id="11838" max="16383" man="1"/>
        <brk id="11915" max="16383" man="1"/>
        <brk id="11992" max="16383" man="1"/>
        <brk id="12069" max="16383" man="1"/>
        <brk id="12146" max="16383" man="1"/>
        <brk id="12223" max="16383" man="1"/>
        <brk id="12300" max="16383" man="1"/>
        <brk id="12377" max="16383" man="1"/>
        <brk id="12454" max="16383" man="1"/>
        <brk id="12531" max="16383" man="1"/>
        <brk id="12608" max="16383" man="1"/>
        <brk id="12685" max="16383" man="1"/>
        <brk id="12762" max="16383" man="1"/>
        <brk id="12839" max="16383" man="1"/>
        <brk id="12916" max="16383" man="1"/>
        <brk id="12993" max="16383" man="1"/>
        <brk id="13070" max="16383" man="1"/>
        <brk id="13147" max="16383" man="1"/>
        <brk id="13224" max="16383" man="1"/>
        <brk id="13301" max="16383" man="1"/>
        <brk id="13378" max="16383" man="1"/>
        <brk id="13455" max="16383" man="1"/>
        <brk id="13532" max="16383" man="1"/>
        <brk id="13609" max="16383" man="1"/>
        <brk id="13686" max="16383" man="1"/>
        <brk id="13763" max="16383" man="1"/>
        <brk id="13840" max="16383" man="1"/>
        <brk id="13917" max="16383" man="1"/>
        <brk id="13994" max="16383" man="1"/>
        <brk id="14071" max="16383" man="1"/>
        <brk id="14148" max="16383" man="1"/>
        <brk id="14225" max="16383" man="1"/>
        <brk id="14302" max="16383" man="1"/>
        <brk id="14379" max="16383" man="1"/>
        <brk id="14456" max="16383" man="1"/>
        <brk id="14533" max="16383" man="1"/>
        <brk id="14610" max="16383" man="1"/>
        <brk id="14687" max="16383" man="1"/>
        <brk id="14764" max="16383" man="1"/>
        <brk id="14841" max="16383" man="1"/>
        <brk id="14918" max="16383" man="1"/>
        <brk id="14995" max="16383" man="1"/>
        <brk id="15072" max="16383" man="1"/>
        <brk id="15149" max="16383" man="1"/>
        <brk id="15226" max="16383" man="1"/>
        <brk id="15303" max="16383" man="1"/>
        <brk id="15380" max="16383" man="1"/>
        <brk id="15457" max="16383" man="1"/>
        <brk id="15534" max="16383" man="1"/>
        <brk id="15611" max="16383" man="1"/>
        <brk id="15688" max="16383" man="1"/>
        <brk id="15765" max="16383" man="1"/>
        <brk id="15842" max="16383" man="1"/>
        <brk id="15919" max="16383" man="1"/>
        <brk id="15996" max="16383" man="1"/>
        <brk id="16073" max="16383" man="1"/>
        <brk id="16150" max="16383" man="1"/>
        <brk id="16227" max="16383" man="1"/>
        <brk id="16304" max="16383" man="1"/>
        <brk id="16381" max="16383" man="1"/>
        <brk id="16458" max="16383" man="1"/>
        <brk id="16535" max="16383" man="1"/>
        <brk id="16612" max="16383" man="1"/>
        <brk id="16689" max="16383" man="1"/>
        <brk id="16766" max="16383" man="1"/>
        <brk id="16843" max="16383" man="1"/>
        <brk id="16920" max="16383" man="1"/>
        <brk id="16997" max="16383" man="1"/>
        <brk id="17074" max="16383" man="1"/>
        <brk id="17151" max="16383" man="1"/>
        <brk id="17228" max="16383" man="1"/>
        <brk id="17305" max="16383" man="1"/>
        <brk id="17382" max="16383" man="1"/>
        <brk id="17459" max="16383" man="1"/>
        <brk id="17536" max="16383" man="1"/>
        <brk id="17613" max="16383" man="1"/>
        <brk id="17690" max="16383" man="1"/>
        <brk id="17767" max="16383" man="1"/>
        <brk id="17844" max="16383" man="1"/>
        <brk id="17921" max="16383" man="1"/>
        <brk id="17998" max="16383" man="1"/>
        <brk id="18075" max="16383" man="1"/>
        <brk id="18152" max="16383" man="1"/>
        <brk id="18229" max="16383" man="1"/>
        <brk id="18306" max="16383" man="1"/>
        <brk id="18383" max="16383" man="1"/>
        <brk id="18460" max="16383" man="1"/>
        <brk id="18537" max="16383" man="1"/>
        <brk id="18614" max="16383" man="1"/>
        <brk id="18691" max="16383" man="1"/>
        <brk id="18768" max="16383" man="1"/>
        <brk id="18845" max="16383" man="1"/>
        <brk id="18922" max="16383" man="1"/>
        <brk id="18999" max="16383" man="1"/>
        <brk id="19076" max="16383" man="1"/>
        <brk id="19153" max="16383" man="1"/>
        <brk id="19230" max="16383" man="1"/>
        <brk id="19307" max="16383" man="1"/>
        <brk id="19384" max="16383" man="1"/>
        <brk id="19461" max="16383" man="1"/>
        <brk id="19538" max="16383" man="1"/>
        <brk id="19615" max="16383" man="1"/>
        <brk id="19692" max="16383" man="1"/>
        <brk id="19769" max="16383" man="1"/>
        <brk id="19846" max="16383" man="1"/>
        <brk id="19923" max="16383" man="1"/>
        <brk id="20000" max="16383" man="1"/>
        <brk id="20077" max="16383" man="1"/>
        <brk id="20154" max="16383" man="1"/>
        <brk id="20231" max="16383" man="1"/>
        <brk id="20308" max="16383" man="1"/>
        <brk id="20385" max="16383" man="1"/>
        <brk id="20462" max="16383" man="1"/>
        <brk id="20539" max="16383" man="1"/>
        <brk id="20616" max="16383" man="1"/>
        <brk id="20693" max="16383" man="1"/>
        <brk id="20770" max="16383" man="1"/>
        <brk id="20847" max="16383" man="1"/>
        <brk id="20924" max="16383" man="1"/>
        <brk id="21001" max="16383" man="1"/>
        <brk id="21078" max="16383" man="1"/>
        <brk id="21155" max="16383" man="1"/>
        <brk id="21232" max="16383" man="1"/>
        <brk id="21309" max="16383" man="1"/>
        <brk id="21386" max="16383" man="1"/>
        <brk id="21463" max="16383" man="1"/>
        <brk id="21540" max="16383" man="1"/>
        <brk id="21617" max="16383" man="1"/>
        <brk id="21694" max="16383" man="1"/>
        <brk id="21771" max="16383" man="1"/>
        <brk id="21848" max="16383" man="1"/>
        <brk id="21925" max="16383" man="1"/>
        <brk id="22002" max="16383" man="1"/>
        <brk id="22079" max="16383" man="1"/>
        <brk id="22156" max="16383" man="1"/>
        <brk id="22233" max="16383" man="1"/>
        <brk id="22310" max="16383" man="1"/>
        <brk id="22387" max="16383" man="1"/>
        <brk id="22464" max="16383" man="1"/>
        <brk id="22541" max="16383" man="1"/>
        <brk id="22618" max="16383" man="1"/>
        <brk id="22695" max="16383" man="1"/>
        <brk id="22772" max="16383" man="1"/>
        <brk id="22849" max="16383" man="1"/>
        <brk id="22926" max="16383" man="1"/>
        <brk id="23003" max="16383" man="1"/>
        <brk id="23080" max="16383" man="1"/>
        <brk id="23157" max="16383" man="1"/>
        <brk id="23234" max="16383" man="1"/>
        <brk id="23311" max="16383" man="1"/>
        <brk id="23388" max="16383" man="1"/>
        <brk id="23465" max="16383" man="1"/>
        <brk id="23542" max="16383" man="1"/>
        <brk id="23619" max="16383" man="1"/>
        <brk id="23696" max="16383" man="1"/>
        <brk id="23773" max="16383" man="1"/>
        <brk id="23850" max="16383" man="1"/>
        <brk id="23927" max="16383" man="1"/>
        <brk id="24004" max="16383" man="1"/>
        <brk id="24081" max="16383" man="1"/>
        <brk id="24158" max="16383" man="1"/>
        <brk id="24235" max="16383" man="1"/>
        <brk id="24312" max="16383" man="1"/>
        <brk id="24389" max="16383" man="1"/>
        <brk id="24466" max="16383" man="1"/>
        <brk id="24543" max="16383" man="1"/>
        <brk id="24620" max="16383" man="1"/>
        <brk id="24697" max="16383" man="1"/>
        <brk id="24774" max="16383" man="1"/>
        <brk id="24851" max="16383" man="1"/>
        <brk id="24928" max="16383" man="1"/>
        <brk id="25005" max="16383" man="1"/>
        <brk id="25082" max="16383" man="1"/>
        <brk id="25159" max="16383" man="1"/>
        <brk id="25236" max="16383" man="1"/>
        <brk id="25313" max="16383" man="1"/>
        <brk id="25390" max="16383" man="1"/>
        <brk id="25467" max="16383" man="1"/>
        <brk id="25544" max="16383" man="1"/>
        <brk id="25621" max="16383" man="1"/>
        <brk id="25698" max="16383" man="1"/>
        <brk id="25775" max="16383" man="1"/>
        <brk id="25852" max="16383" man="1"/>
        <brk id="25929" max="16383" man="1"/>
        <brk id="26006" max="16383" man="1"/>
        <brk id="26083" max="16383" man="1"/>
        <brk id="26160" max="16383" man="1"/>
        <brk id="26237" max="16383" man="1"/>
        <brk id="26314" max="16383" man="1"/>
        <brk id="26391" max="16383" man="1"/>
        <brk id="26468" max="16383" man="1"/>
        <brk id="26545" max="16383" man="1"/>
        <brk id="26622" max="16383" man="1"/>
        <brk id="26699" max="16383" man="1"/>
        <brk id="26776" max="16383" man="1"/>
        <brk id="26853" max="16383" man="1"/>
        <brk id="26930" max="16383" man="1"/>
        <brk id="27007" max="16383" man="1"/>
        <brk id="27084" max="16383" man="1"/>
        <brk id="27161" max="16383" man="1"/>
        <brk id="27238" max="16383" man="1"/>
        <brk id="27315" max="16383" man="1"/>
        <brk id="27392" max="16383" man="1"/>
        <brk id="27469" max="16383" man="1"/>
        <brk id="27546" max="16383" man="1"/>
        <brk id="27623" max="16383" man="1"/>
        <brk id="27700" max="16383" man="1"/>
        <brk id="27777" max="16383" man="1"/>
        <brk id="27854" max="16383" man="1"/>
        <brk id="27931" max="16383" man="1"/>
        <brk id="28008" max="16383" man="1"/>
        <brk id="28085" max="16383" man="1"/>
        <brk id="28162" max="16383" man="1"/>
        <brk id="28239" max="16383" man="1"/>
        <brk id="28316" max="16383" man="1"/>
        <brk id="28393" max="16383" man="1"/>
        <brk id="28470" max="16383" man="1"/>
        <brk id="28547" max="16383" man="1"/>
        <brk id="28624" max="16383" man="1"/>
        <brk id="28701" max="16383" man="1"/>
        <brk id="28778" max="16383" man="1"/>
        <brk id="28855" max="16383" man="1"/>
        <brk id="28932" max="16383" man="1"/>
        <brk id="29009" max="16383" man="1"/>
        <brk id="29086" max="16383" man="1"/>
        <brk id="29163" max="16383" man="1"/>
        <brk id="29240" max="16383" man="1"/>
        <brk id="29317" max="16383" man="1"/>
        <brk id="29394" max="16383" man="1"/>
        <brk id="29471" max="16383" man="1"/>
        <brk id="29548" max="16383" man="1"/>
        <brk id="29625" max="16383" man="1"/>
        <brk id="29702" max="16383" man="1"/>
        <brk id="29779" max="16383" man="1"/>
        <brk id="29856" max="16383" man="1"/>
        <brk id="29933" max="16383" man="1"/>
        <brk id="30010" max="16383" man="1"/>
        <brk id="30087" max="16383" man="1"/>
        <brk id="30164" max="16383" man="1"/>
        <brk id="30241" max="16383" man="1"/>
        <brk id="30318" max="16383" man="1"/>
        <brk id="30395" max="16383" man="1"/>
        <brk id="30472" max="16383" man="1"/>
        <brk id="30549" max="16383" man="1"/>
        <brk id="30626" max="16383" man="1"/>
        <brk id="30703" max="16383" man="1"/>
        <brk id="30780" max="16383" man="1"/>
        <brk id="30857" max="16383" man="1"/>
        <brk id="30934" max="16383" man="1"/>
        <brk id="31011" max="16383" man="1"/>
        <brk id="31088" max="16383" man="1"/>
        <brk id="31165" max="16383" man="1"/>
        <brk id="31242" max="16383" man="1"/>
        <brk id="31319" max="16383" man="1"/>
        <brk id="31396" max="16383" man="1"/>
        <brk id="31473" max="16383" man="1"/>
        <brk id="31550" max="16383" man="1"/>
        <brk id="31627" max="16383" man="1"/>
        <brk id="31704" max="16383" man="1"/>
        <brk id="31781" max="16383" man="1"/>
        <brk id="31858" max="16383" man="1"/>
        <brk id="31935" max="16383" man="1"/>
        <brk id="32012" max="16383" man="1"/>
        <brk id="32089" max="16383" man="1"/>
        <brk id="32166" max="16383" man="1"/>
        <brk id="32243" max="16383" man="1"/>
        <brk id="32320" max="16383" man="1"/>
        <brk id="32397" max="16383" man="1"/>
        <brk id="32474" max="16383" man="1"/>
        <brk id="32551" max="16383" man="1"/>
        <brk id="32628" max="16383" man="1"/>
        <brk id="32705" max="16383" man="1"/>
        <brk id="32782" max="16383" man="1"/>
        <brk id="32859" max="16383" man="1"/>
        <brk id="32936" max="16383" man="1"/>
        <brk id="33013" max="16383" man="1"/>
        <brk id="33090" max="16383" man="1"/>
        <brk id="33167" max="16383" man="1"/>
        <brk id="33244" max="16383" man="1"/>
        <brk id="33321" max="16383" man="1"/>
        <brk id="33398" max="16383" man="1"/>
        <brk id="33475" max="16383" man="1"/>
        <brk id="33552" max="16383" man="1"/>
        <brk id="33629" max="16383" man="1"/>
        <brk id="33706" max="16383" man="1"/>
        <brk id="33783" max="16383" man="1"/>
        <brk id="33860" max="16383" man="1"/>
        <brk id="33937" max="16383" man="1"/>
        <brk id="34014" max="16383" man="1"/>
        <brk id="34091" max="16383" man="1"/>
        <brk id="34168" max="16383" man="1"/>
        <brk id="34245" max="16383" man="1"/>
        <brk id="34322" max="16383" man="1"/>
        <brk id="34399" max="16383" man="1"/>
        <brk id="34476" max="16383" man="1"/>
        <brk id="34553" max="16383" man="1"/>
        <brk id="34630" max="16383" man="1"/>
        <brk id="34707" max="16383" man="1"/>
        <brk id="34784" max="16383" man="1"/>
        <brk id="34861" max="16383" man="1"/>
        <brk id="34938" max="16383" man="1"/>
        <brk id="35015" max="16383" man="1"/>
        <brk id="35092" max="16383" man="1"/>
        <brk id="35169" max="16383" man="1"/>
        <brk id="35246" max="16383" man="1"/>
        <brk id="35323" max="16383" man="1"/>
        <brk id="35400" max="16383" man="1"/>
        <brk id="35477" max="16383" man="1"/>
        <brk id="35554" max="16383" man="1"/>
        <brk id="35631" max="16383" man="1"/>
        <brk id="35708" max="16383" man="1"/>
        <brk id="35785" max="16383" man="1"/>
        <brk id="35862" max="16383" man="1"/>
        <brk id="35939" max="16383" man="1"/>
        <brk id="36016" max="16383" man="1"/>
        <brk id="36093" max="16383" man="1"/>
        <brk id="36170" max="16383" man="1"/>
        <brk id="36247" max="16383" man="1"/>
        <brk id="36324" max="16383" man="1"/>
        <brk id="36401" max="16383" man="1"/>
        <brk id="36478" max="16383" man="1"/>
        <brk id="36555" max="16383" man="1"/>
        <brk id="36632" max="16383" man="1"/>
        <brk id="36709" max="16383" man="1"/>
        <brk id="36786" max="16383" man="1"/>
        <brk id="36863" max="16383" man="1"/>
        <brk id="36940" max="16383" man="1"/>
        <brk id="37017" max="16383" man="1"/>
        <brk id="37094" max="16383" man="1"/>
        <brk id="37171" max="16383" man="1"/>
        <brk id="37248" max="16383" man="1"/>
        <brk id="37325" max="16383" man="1"/>
        <brk id="37402" max="16383" man="1"/>
        <brk id="37479" max="16383" man="1"/>
        <brk id="37556" max="16383" man="1"/>
        <brk id="37633" max="16383" man="1"/>
        <brk id="37710" max="16383" man="1"/>
        <brk id="37787" max="16383" man="1"/>
        <brk id="37864" max="16383" man="1"/>
        <brk id="37941" max="16383" man="1"/>
        <brk id="38018" max="16383" man="1"/>
        <brk id="38095" max="16383" man="1"/>
        <brk id="38172" max="16383" man="1"/>
        <brk id="38249" max="16383" man="1"/>
        <brk id="38326" max="16383" man="1"/>
        <brk id="38403" max="16383" man="1"/>
        <brk id="38480" max="16383" man="1"/>
        <brk id="38557" max="16383" man="1"/>
        <brk id="38634" max="16383" man="1"/>
        <brk id="38711" max="16383" man="1"/>
        <brk id="38788" max="16383" man="1"/>
        <brk id="38865" max="16383" man="1"/>
        <brk id="38942" max="16383" man="1"/>
        <brk id="39019" max="16383" man="1"/>
        <brk id="39096" max="16383" man="1"/>
        <brk id="39173" max="16383" man="1"/>
        <brk id="39250" max="16383" man="1"/>
        <brk id="39327" max="16383" man="1"/>
        <brk id="39404" max="16383" man="1"/>
        <brk id="39481" max="16383" man="1"/>
        <brk id="39558" max="16383" man="1"/>
        <brk id="39635" max="16383" man="1"/>
        <brk id="39712" max="16383" man="1"/>
        <brk id="39789" max="16383" man="1"/>
        <brk id="39866" max="16383" man="1"/>
        <brk id="39943" max="16383" man="1"/>
        <brk id="40020" max="16383" man="1"/>
        <brk id="40097" max="16383" man="1"/>
        <brk id="40174" max="16383" man="1"/>
        <brk id="40251" max="16383" man="1"/>
        <brk id="40328" max="16383" man="1"/>
        <brk id="40405" max="16383" man="1"/>
        <brk id="40482" max="16383" man="1"/>
        <brk id="40559" max="16383" man="1"/>
        <brk id="40636" max="16383" man="1"/>
        <brk id="40713" max="16383" man="1"/>
        <brk id="40790" max="16383" man="1"/>
        <brk id="40867" max="16383" man="1"/>
        <brk id="40944" max="16383" man="1"/>
        <brk id="41021" max="16383" man="1"/>
        <brk id="41098" max="16383" man="1"/>
        <brk id="41175" max="16383" man="1"/>
        <brk id="41252" max="16383" man="1"/>
        <brk id="41329" max="16383" man="1"/>
        <brk id="41406" max="16383" man="1"/>
        <brk id="41483" max="16383" man="1"/>
        <brk id="41560" max="16383" man="1"/>
        <brk id="41637" max="16383" man="1"/>
        <brk id="41714" max="16383" man="1"/>
        <brk id="41791" max="16383" man="1"/>
        <brk id="41868" max="16383" man="1"/>
        <brk id="41945" max="16383" man="1"/>
        <brk id="42022" max="16383" man="1"/>
        <brk id="42099" max="16383" man="1"/>
        <brk id="42176" max="16383" man="1"/>
        <brk id="42253" max="16383" man="1"/>
        <brk id="42330" max="16383" man="1"/>
        <brk id="42407" max="16383" man="1"/>
        <brk id="42484" max="16383" man="1"/>
        <brk id="42561" max="16383" man="1"/>
        <brk id="42638" max="16383" man="1"/>
        <brk id="42715" max="16383" man="1"/>
        <brk id="42792" max="16383" man="1"/>
        <brk id="42869" max="16383" man="1"/>
        <brk id="42946" max="16383" man="1"/>
        <brk id="43023" max="16383" man="1"/>
        <brk id="43100" max="16383" man="1"/>
        <brk id="43177" max="16383" man="1"/>
        <brk id="43254" max="16383" man="1"/>
        <brk id="43331" max="16383" man="1"/>
        <brk id="43408" max="16383" man="1"/>
        <brk id="43485" max="16383" man="1"/>
        <brk id="43562" max="16383" man="1"/>
        <brk id="43639" max="16383" man="1"/>
        <brk id="43716" max="16383" man="1"/>
        <brk id="43793" max="16383" man="1"/>
        <brk id="43870" max="16383" man="1"/>
        <brk id="43947" max="16383" man="1"/>
        <brk id="44024" max="16383" man="1"/>
        <brk id="44101" max="16383" man="1"/>
        <brk id="44178" max="16383" man="1"/>
        <brk id="44255" max="16383" man="1"/>
        <brk id="44332" max="16383" man="1"/>
        <brk id="44409" max="16383" man="1"/>
        <brk id="44486" max="16383" man="1"/>
        <brk id="44563" max="16383" man="1"/>
        <brk id="44640" max="16383" man="1"/>
        <brk id="44717" max="16383" man="1"/>
        <brk id="44794" max="16383" man="1"/>
        <brk id="44871" max="16383" man="1"/>
        <brk id="44948" max="16383" man="1"/>
        <brk id="45025" max="16383" man="1"/>
        <brk id="45102" max="16383" man="1"/>
        <brk id="45179" max="16383" man="1"/>
        <brk id="45256" max="16383" man="1"/>
        <brk id="45333" max="16383" man="1"/>
        <brk id="45410" max="16383" man="1"/>
        <brk id="45487" max="16383" man="1"/>
        <brk id="45564" max="16383" man="1"/>
        <brk id="45641" max="16383" man="1"/>
        <brk id="45718" max="16383" man="1"/>
        <brk id="45795" max="16383" man="1"/>
        <brk id="45872" max="16383" man="1"/>
        <brk id="45949" max="16383" man="1"/>
        <brk id="46026" max="16383" man="1"/>
        <brk id="46103" max="16383" man="1"/>
        <brk id="46180" max="16383" man="1"/>
        <brk id="46257" max="16383" man="1"/>
        <brk id="46334" max="16383" man="1"/>
        <brk id="46411" max="16383" man="1"/>
        <brk id="46488" max="16383" man="1"/>
        <brk id="46565" max="16383" man="1"/>
        <brk id="46642" max="16383" man="1"/>
        <brk id="46719" max="16383" man="1"/>
        <brk id="46796" max="16383" man="1"/>
        <brk id="46873" max="16383" man="1"/>
        <brk id="46950" max="16383" man="1"/>
        <brk id="47027" max="16383" man="1"/>
        <brk id="47104" max="16383" man="1"/>
        <brk id="47181" max="16383" man="1"/>
        <brk id="47258" max="16383" man="1"/>
        <brk id="47335" max="16383" man="1"/>
        <brk id="47412" max="16383" man="1"/>
        <brk id="47489" max="16383" man="1"/>
        <brk id="47566" max="16383" man="1"/>
        <brk id="47643" max="16383" man="1"/>
        <brk id="47720" max="16383" man="1"/>
        <brk id="47797" max="16383" man="1"/>
        <brk id="47874" max="16383" man="1"/>
        <brk id="47951" max="16383" man="1"/>
        <brk id="48028" max="16383" man="1"/>
        <brk id="48105" max="16383" man="1"/>
        <brk id="48182" max="16383" man="1"/>
        <brk id="48259" max="16383" man="1"/>
        <brk id="48336" max="16383" man="1"/>
        <brk id="48413" max="16383" man="1"/>
        <brk id="48490" max="16383" man="1"/>
        <brk id="48567" max="16383" man="1"/>
        <brk id="48644" max="16383" man="1"/>
        <brk id="48721" max="16383" man="1"/>
        <brk id="48798" max="16383" man="1"/>
        <brk id="48875" max="16383" man="1"/>
        <brk id="48952" max="16383" man="1"/>
        <brk id="49029" max="16383" man="1"/>
        <brk id="49106" max="16383" man="1"/>
        <brk id="49183" max="16383" man="1"/>
        <brk id="49260" max="16383" man="1"/>
        <brk id="49337" max="16383" man="1"/>
        <brk id="49414" max="16383" man="1"/>
        <brk id="49491" max="16383" man="1"/>
        <brk id="49568" max="16383" man="1"/>
        <brk id="49645" max="16383" man="1"/>
        <brk id="49722" max="16383" man="1"/>
        <brk id="49799" max="16383" man="1"/>
        <brk id="49876" max="16383" man="1"/>
        <brk id="49953" max="16383" man="1"/>
        <brk id="50030" max="16383" man="1"/>
        <brk id="50107" max="16383" man="1"/>
        <brk id="50184" max="16383" man="1"/>
        <brk id="50261" max="16383" man="1"/>
        <brk id="50338" max="16383" man="1"/>
        <brk id="50415" max="16383" man="1"/>
        <brk id="50492" max="16383" man="1"/>
        <brk id="50569" max="16383" man="1"/>
        <brk id="50646" max="16383" man="1"/>
        <brk id="50723" max="16383" man="1"/>
        <brk id="50800" max="16383" man="1"/>
        <brk id="50877" max="16383" man="1"/>
        <brk id="50954" max="16383" man="1"/>
        <brk id="51031" max="16383" man="1"/>
        <brk id="51108" max="16383" man="1"/>
        <brk id="51185" max="16383" man="1"/>
        <brk id="51262" max="16383" man="1"/>
        <brk id="51339" max="16383" man="1"/>
        <brk id="51416" max="16383" man="1"/>
        <brk id="51493" max="16383" man="1"/>
        <brk id="51570" max="16383" man="1"/>
        <brk id="51647" max="16383" man="1"/>
        <brk id="51724" max="16383" man="1"/>
        <brk id="51801" max="16383" man="1"/>
        <brk id="51878" max="16383" man="1"/>
        <brk id="51955" max="16383" man="1"/>
        <brk id="52032" max="16383" man="1"/>
        <brk id="52109" max="16383" man="1"/>
        <brk id="52186" max="16383" man="1"/>
        <brk id="52263" max="16383" man="1"/>
        <brk id="52340" max="16383" man="1"/>
        <brk id="52417" max="16383" man="1"/>
        <brk id="52494" max="16383" man="1"/>
        <brk id="52571" max="16383" man="1"/>
        <brk id="52648" max="16383" man="1"/>
        <brk id="52725" max="16383" man="1"/>
        <brk id="52802" max="16383" man="1"/>
        <brk id="52879" max="16383" man="1"/>
        <brk id="52956" max="16383" man="1"/>
        <brk id="53033" max="16383" man="1"/>
        <brk id="53110" max="16383" man="1"/>
        <brk id="53187" max="16383" man="1"/>
        <brk id="53264" max="16383" man="1"/>
        <brk id="53341" max="16383" man="1"/>
        <brk id="53418" max="16383" man="1"/>
        <brk id="53495" max="16383" man="1"/>
        <brk id="53572" max="16383" man="1"/>
        <brk id="53649" max="16383" man="1"/>
        <brk id="53726" max="16383" man="1"/>
        <brk id="53803" max="16383" man="1"/>
        <brk id="53880" max="16383" man="1"/>
        <brk id="53957" max="16383" man="1"/>
        <brk id="54034" max="16383" man="1"/>
        <brk id="54111" max="16383" man="1"/>
        <brk id="54188" max="16383" man="1"/>
        <brk id="54265" max="16383" man="1"/>
        <brk id="54342" max="16383" man="1"/>
        <brk id="54419" max="16383" man="1"/>
        <brk id="54496" max="16383" man="1"/>
        <brk id="54573" max="16383" man="1"/>
        <brk id="54650" max="16383" man="1"/>
        <brk id="54727" max="16383" man="1"/>
        <brk id="54804" max="16383" man="1"/>
        <brk id="54881" max="16383" man="1"/>
        <brk id="54958" max="16383" man="1"/>
        <brk id="55035" max="16383" man="1"/>
        <brk id="55112" max="16383" man="1"/>
        <brk id="55189" max="16383" man="1"/>
        <brk id="55266" max="16383" man="1"/>
        <brk id="55343" max="16383" man="1"/>
        <brk id="55420" max="16383" man="1"/>
        <brk id="55497" max="16383" man="1"/>
        <brk id="55574" max="16383" man="1"/>
        <brk id="55651" max="16383" man="1"/>
        <brk id="55728" max="16383" man="1"/>
        <brk id="55805" max="16383" man="1"/>
        <brk id="55882" max="16383" man="1"/>
        <brk id="55959" max="16383" man="1"/>
        <brk id="56036" max="16383" man="1"/>
        <brk id="56113" max="16383" man="1"/>
        <brk id="56190" max="16383" man="1"/>
        <brk id="56267" max="16383" man="1"/>
        <brk id="56344" max="16383" man="1"/>
        <brk id="56421" max="16383" man="1"/>
        <brk id="56498" max="16383" man="1"/>
        <brk id="56575" max="16383" man="1"/>
        <brk id="56652" max="16383" man="1"/>
        <brk id="56729" max="16383" man="1"/>
        <brk id="56806" max="16383" man="1"/>
        <brk id="56883" max="16383" man="1"/>
        <brk id="56960" max="16383" man="1"/>
        <brk id="57037" max="16383" man="1"/>
        <brk id="57114" max="16383" man="1"/>
        <brk id="57191" max="16383" man="1"/>
        <brk id="57268" max="16383" man="1"/>
        <brk id="57345" max="16383" man="1"/>
        <brk id="57422" max="16383" man="1"/>
        <brk id="57499" max="16383" man="1"/>
        <brk id="57576" max="16383" man="1"/>
        <brk id="57653" max="16383" man="1"/>
        <brk id="57730" max="16383" man="1"/>
        <brk id="57807" max="16383" man="1"/>
        <brk id="57884" max="16383" man="1"/>
        <brk id="57961" max="16383" man="1"/>
        <brk id="58038" max="16383" man="1"/>
        <brk id="58115" max="16383" man="1"/>
        <brk id="58192" max="16383" man="1"/>
        <brk id="58269" max="16383" man="1"/>
        <brk id="58346" max="16383" man="1"/>
        <brk id="58423" max="16383" man="1"/>
        <brk id="58500" max="16383" man="1"/>
        <brk id="58577" max="16383" man="1"/>
        <brk id="58654" max="16383" man="1"/>
        <brk id="58731" max="16383" man="1"/>
        <brk id="58808" max="16383" man="1"/>
        <brk id="58885" max="16383" man="1"/>
        <brk id="58962" max="16383" man="1"/>
        <brk id="59039" max="16383" man="1"/>
        <brk id="59116" max="16383" man="1"/>
        <brk id="59193" max="16383" man="1"/>
        <brk id="59270" max="16383" man="1"/>
        <brk id="59347" max="16383" man="1"/>
        <brk id="59424" max="16383" man="1"/>
        <brk id="59501" max="16383" man="1"/>
        <brk id="59578" max="16383" man="1"/>
        <brk id="59655" max="16383" man="1"/>
        <brk id="59732" max="16383" man="1"/>
        <brk id="59809" max="16383" man="1"/>
        <brk id="59886" max="16383" man="1"/>
        <brk id="59963" max="16383" man="1"/>
        <brk id="60040" max="16383" man="1"/>
        <brk id="60117" max="16383" man="1"/>
        <brk id="60194" max="16383" man="1"/>
        <brk id="60271" max="16383" man="1"/>
        <brk id="60348" max="16383" man="1"/>
        <brk id="60425" max="16383" man="1"/>
        <brk id="60502" max="16383" man="1"/>
        <brk id="60579" max="16383" man="1"/>
        <brk id="60656" max="16383" man="1"/>
        <brk id="60733" max="16383" man="1"/>
        <brk id="60810" max="16383" man="1"/>
        <brk id="60887" max="16383" man="1"/>
        <brk id="60964" max="16383" man="1"/>
        <brk id="61041" max="16383" man="1"/>
        <brk id="61118" max="16383" man="1"/>
        <brk id="61195" max="16383" man="1"/>
        <brk id="61272" max="16383" man="1"/>
        <brk id="61349" max="16383" man="1"/>
        <brk id="61426" max="16383" man="1"/>
        <brk id="61503" max="16383" man="1"/>
        <brk id="61580" max="16383" man="1"/>
        <brk id="61657" max="16383" man="1"/>
        <brk id="61734" max="16383" man="1"/>
        <brk id="61811" max="16383" man="1"/>
        <brk id="61888" max="16383" man="1"/>
        <brk id="61965" max="16383" man="1"/>
        <brk id="62042" max="16383" man="1"/>
        <brk id="62119" max="16383" man="1"/>
        <brk id="62196" max="16383" man="1"/>
        <brk id="62273" max="16383" man="1"/>
        <brk id="62350" max="16383" man="1"/>
        <brk id="62427" max="16383" man="1"/>
        <brk id="62504" max="16383" man="1"/>
        <brk id="62581" max="16383" man="1"/>
        <brk id="62658" max="16383" man="1"/>
        <brk id="62735" max="16383" man="1"/>
        <brk id="62812" max="16383" man="1"/>
        <brk id="62889" max="16383" man="1"/>
        <brk id="62966" max="16383" man="1"/>
        <brk id="63043" max="16383" man="1"/>
        <brk id="63120" max="16383" man="1"/>
        <brk id="63197" max="16383" man="1"/>
        <brk id="63274" max="16383" man="1"/>
        <brk id="63351" max="16383" man="1"/>
        <brk id="63428" max="16383" man="1"/>
        <brk id="63505" max="16383" man="1"/>
        <brk id="63582" max="16383" man="1"/>
        <brk id="63659" max="16383" man="1"/>
        <brk id="63736" max="16383" man="1"/>
        <brk id="63813" max="16383" man="1"/>
        <brk id="63890" max="16383" man="1"/>
        <brk id="63967" max="16383" man="1"/>
        <brk id="64044" max="16383" man="1"/>
        <brk id="64121" max="16383" man="1"/>
        <brk id="64198" max="16383" man="1"/>
        <brk id="64275" max="16383" man="1"/>
        <brk id="64352" max="16383" man="1"/>
        <brk id="64429" max="16383" man="1"/>
        <brk id="64506" max="16383" man="1"/>
        <brk id="64583" max="16383" man="1"/>
        <brk id="64660" max="16383" man="1"/>
        <brk id="64737" max="16383" man="1"/>
        <brk id="64814" max="16383" man="1"/>
        <brk id="64891" max="16383" man="1"/>
        <brk id="64968" max="16383" man="1"/>
        <brk id="65045" max="16383" man="1"/>
        <brk id="65122" max="16383" man="1"/>
        <brk id="65199" max="16383" man="1"/>
        <brk id="65276" max="16383" man="1"/>
        <brk id="65353" max="16383" man="1"/>
        <brk id="65430" max="16383" man="1"/>
      </rowBreaks>
      <pageMargins left="0.70866141732283472" right="0.70866141732283472" top="0.74803149606299213" bottom="0.74803149606299213" header="0.31496062992125984" footer="0.31496062992125984"/>
      <pageSetup paperSize="9" scale="73" orientation="portrait" r:id="rId3"/>
      <headerFooter>
        <oddHeader>&amp;L&amp;P&amp;C&amp;A&amp;RCDE Bloc Technique Moroni - 2016</oddHeader>
      </headerFooter>
    </customSheetView>
  </customSheetViews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74" orientation="portrait" r:id="rId4"/>
  <headerFooter>
    <oddHeader>&amp;L&amp;P&amp;C&amp;A&amp;RCDE Bloc Technique Bissau - 2021</oddHeader>
  </headerFooter>
  <rowBreaks count="852" manualBreakCount="852">
    <brk id="66" max="16383" man="1"/>
    <brk id="124" max="16383" man="1"/>
    <brk id="175" max="16383" man="1"/>
    <brk id="238" max="16383" man="1"/>
    <brk id="297" max="16383" man="1"/>
    <brk id="360" max="16383" man="1"/>
    <brk id="427" max="16383" man="1"/>
    <brk id="477" max="16383" man="1"/>
    <brk id="554" max="16383" man="1"/>
    <brk id="631" max="16383" man="1"/>
    <brk id="708" max="16383" man="1"/>
    <brk id="785" max="16383" man="1"/>
    <brk id="862" max="16383" man="1"/>
    <brk id="939" max="16383" man="1"/>
    <brk id="1016" max="16383" man="1"/>
    <brk id="1093" max="16383" man="1"/>
    <brk id="1170" max="16383" man="1"/>
    <brk id="1247" max="16383" man="1"/>
    <brk id="1324" max="16383" man="1"/>
    <brk id="1401" max="16383" man="1"/>
    <brk id="1478" max="16383" man="1"/>
    <brk id="1555" max="16383" man="1"/>
    <brk id="1632" max="16383" man="1"/>
    <brk id="1709" max="16383" man="1"/>
    <brk id="1786" max="16383" man="1"/>
    <brk id="1863" max="16383" man="1"/>
    <brk id="1940" max="16383" man="1"/>
    <brk id="2017" max="16383" man="1"/>
    <brk id="2094" max="16383" man="1"/>
    <brk id="2171" max="16383" man="1"/>
    <brk id="2248" max="16383" man="1"/>
    <brk id="2325" max="16383" man="1"/>
    <brk id="2402" max="16383" man="1"/>
    <brk id="2479" max="16383" man="1"/>
    <brk id="2556" max="16383" man="1"/>
    <brk id="2633" max="16383" man="1"/>
    <brk id="2710" max="16383" man="1"/>
    <brk id="2787" max="16383" man="1"/>
    <brk id="2864" max="16383" man="1"/>
    <brk id="2941" max="16383" man="1"/>
    <brk id="3018" max="16383" man="1"/>
    <brk id="3095" max="16383" man="1"/>
    <brk id="3172" max="16383" man="1"/>
    <brk id="3249" max="16383" man="1"/>
    <brk id="3326" max="16383" man="1"/>
    <brk id="3403" max="16383" man="1"/>
    <brk id="3480" max="16383" man="1"/>
    <brk id="3557" max="16383" man="1"/>
    <brk id="3634" max="16383" man="1"/>
    <brk id="3711" max="16383" man="1"/>
    <brk id="3788" max="16383" man="1"/>
    <brk id="3865" max="16383" man="1"/>
    <brk id="3942" max="16383" man="1"/>
    <brk id="4019" max="16383" man="1"/>
    <brk id="4096" max="16383" man="1"/>
    <brk id="4173" max="16383" man="1"/>
    <brk id="4250" max="16383" man="1"/>
    <brk id="4327" max="16383" man="1"/>
    <brk id="4404" max="16383" man="1"/>
    <brk id="4481" max="16383" man="1"/>
    <brk id="4558" max="16383" man="1"/>
    <brk id="4635" max="16383" man="1"/>
    <brk id="4712" max="16383" man="1"/>
    <brk id="4789" max="16383" man="1"/>
    <brk id="4866" max="16383" man="1"/>
    <brk id="4943" max="16383" man="1"/>
    <brk id="5020" max="16383" man="1"/>
    <brk id="5097" max="16383" man="1"/>
    <brk id="5174" max="16383" man="1"/>
    <brk id="5251" max="16383" man="1"/>
    <brk id="5328" max="16383" man="1"/>
    <brk id="5405" max="16383" man="1"/>
    <brk id="5482" max="16383" man="1"/>
    <brk id="5559" max="16383" man="1"/>
    <brk id="5636" max="16383" man="1"/>
    <brk id="5713" max="16383" man="1"/>
    <brk id="5790" max="16383" man="1"/>
    <brk id="5867" max="16383" man="1"/>
    <brk id="5944" max="16383" man="1"/>
    <brk id="6021" max="16383" man="1"/>
    <brk id="6098" max="16383" man="1"/>
    <brk id="6175" max="16383" man="1"/>
    <brk id="6252" max="16383" man="1"/>
    <brk id="6329" max="16383" man="1"/>
    <brk id="6406" max="16383" man="1"/>
    <brk id="6483" max="16383" man="1"/>
    <brk id="6560" max="16383" man="1"/>
    <brk id="6637" max="16383" man="1"/>
    <brk id="6714" max="16383" man="1"/>
    <brk id="6791" max="16383" man="1"/>
    <brk id="6868" max="16383" man="1"/>
    <brk id="6945" max="16383" man="1"/>
    <brk id="7022" max="16383" man="1"/>
    <brk id="7099" max="16383" man="1"/>
    <brk id="7176" max="16383" man="1"/>
    <brk id="7253" max="16383" man="1"/>
    <brk id="7330" max="16383" man="1"/>
    <brk id="7407" max="16383" man="1"/>
    <brk id="7484" max="16383" man="1"/>
    <brk id="7561" max="16383" man="1"/>
    <brk id="7638" max="16383" man="1"/>
    <brk id="7715" max="16383" man="1"/>
    <brk id="7792" max="16383" man="1"/>
    <brk id="7869" max="16383" man="1"/>
    <brk id="7946" max="16383" man="1"/>
    <brk id="8023" max="16383" man="1"/>
    <brk id="8100" max="16383" man="1"/>
    <brk id="8177" max="16383" man="1"/>
    <brk id="8254" max="16383" man="1"/>
    <brk id="8331" max="16383" man="1"/>
    <brk id="8408" max="16383" man="1"/>
    <brk id="8485" max="16383" man="1"/>
    <brk id="8562" max="16383" man="1"/>
    <brk id="8639" max="16383" man="1"/>
    <brk id="8716" max="16383" man="1"/>
    <brk id="8793" max="16383" man="1"/>
    <brk id="8870" max="16383" man="1"/>
    <brk id="8947" max="16383" man="1"/>
    <brk id="9024" max="16383" man="1"/>
    <brk id="9101" max="16383" man="1"/>
    <brk id="9178" max="16383" man="1"/>
    <brk id="9255" max="16383" man="1"/>
    <brk id="9332" max="16383" man="1"/>
    <brk id="9409" max="16383" man="1"/>
    <brk id="9486" max="16383" man="1"/>
    <brk id="9563" max="16383" man="1"/>
    <brk id="9640" max="16383" man="1"/>
    <brk id="9717" max="16383" man="1"/>
    <brk id="9794" max="16383" man="1"/>
    <brk id="9871" max="16383" man="1"/>
    <brk id="9948" max="16383" man="1"/>
    <brk id="10025" max="16383" man="1"/>
    <brk id="10102" max="16383" man="1"/>
    <brk id="10179" max="16383" man="1"/>
    <brk id="10256" max="16383" man="1"/>
    <brk id="10333" max="16383" man="1"/>
    <brk id="10410" max="16383" man="1"/>
    <brk id="10487" max="16383" man="1"/>
    <brk id="10564" max="16383" man="1"/>
    <brk id="10641" max="16383" man="1"/>
    <brk id="10718" max="16383" man="1"/>
    <brk id="10795" max="16383" man="1"/>
    <brk id="10872" max="16383" man="1"/>
    <brk id="10949" max="16383" man="1"/>
    <brk id="11026" max="16383" man="1"/>
    <brk id="11103" max="16383" man="1"/>
    <brk id="11180" max="16383" man="1"/>
    <brk id="11257" max="16383" man="1"/>
    <brk id="11334" max="16383" man="1"/>
    <brk id="11411" max="16383" man="1"/>
    <brk id="11488" max="16383" man="1"/>
    <brk id="11565" max="16383" man="1"/>
    <brk id="11642" max="16383" man="1"/>
    <brk id="11719" max="16383" man="1"/>
    <brk id="11796" max="16383" man="1"/>
    <brk id="11873" max="16383" man="1"/>
    <brk id="11950" max="16383" man="1"/>
    <brk id="12027" max="16383" man="1"/>
    <brk id="12104" max="16383" man="1"/>
    <brk id="12181" max="16383" man="1"/>
    <brk id="12258" max="16383" man="1"/>
    <brk id="12335" max="16383" man="1"/>
    <brk id="12412" max="16383" man="1"/>
    <brk id="12489" max="16383" man="1"/>
    <brk id="12566" max="16383" man="1"/>
    <brk id="12643" max="16383" man="1"/>
    <brk id="12720" max="16383" man="1"/>
    <brk id="12797" max="16383" man="1"/>
    <brk id="12874" max="16383" man="1"/>
    <brk id="12951" max="16383" man="1"/>
    <brk id="13028" max="16383" man="1"/>
    <brk id="13105" max="16383" man="1"/>
    <brk id="13182" max="16383" man="1"/>
    <brk id="13259" max="16383" man="1"/>
    <brk id="13336" max="16383" man="1"/>
    <brk id="13413" max="16383" man="1"/>
    <brk id="13490" max="16383" man="1"/>
    <brk id="13567" max="16383" man="1"/>
    <brk id="13644" max="16383" man="1"/>
    <brk id="13721" max="16383" man="1"/>
    <brk id="13798" max="16383" man="1"/>
    <brk id="13875" max="16383" man="1"/>
    <brk id="13952" max="16383" man="1"/>
    <brk id="14029" max="16383" man="1"/>
    <brk id="14106" max="16383" man="1"/>
    <brk id="14183" max="16383" man="1"/>
    <brk id="14260" max="16383" man="1"/>
    <brk id="14337" max="16383" man="1"/>
    <brk id="14414" max="16383" man="1"/>
    <brk id="14491" max="16383" man="1"/>
    <brk id="14568" max="16383" man="1"/>
    <brk id="14645" max="16383" man="1"/>
    <brk id="14722" max="16383" man="1"/>
    <brk id="14799" max="16383" man="1"/>
    <brk id="14876" max="16383" man="1"/>
    <brk id="14953" max="16383" man="1"/>
    <brk id="15030" max="16383" man="1"/>
    <brk id="15107" max="16383" man="1"/>
    <brk id="15184" max="16383" man="1"/>
    <brk id="15261" max="16383" man="1"/>
    <brk id="15338" max="16383" man="1"/>
    <brk id="15415" max="16383" man="1"/>
    <brk id="15492" max="16383" man="1"/>
    <brk id="15569" max="16383" man="1"/>
    <brk id="15646" max="16383" man="1"/>
    <brk id="15723" max="16383" man="1"/>
    <brk id="15800" max="16383" man="1"/>
    <brk id="15877" max="16383" man="1"/>
    <brk id="15954" max="16383" man="1"/>
    <brk id="16031" max="16383" man="1"/>
    <brk id="16108" max="16383" man="1"/>
    <brk id="16185" max="16383" man="1"/>
    <brk id="16262" max="16383" man="1"/>
    <brk id="16339" max="16383" man="1"/>
    <brk id="16416" max="16383" man="1"/>
    <brk id="16493" max="16383" man="1"/>
    <brk id="16570" max="16383" man="1"/>
    <brk id="16647" max="16383" man="1"/>
    <brk id="16724" max="16383" man="1"/>
    <brk id="16801" max="16383" man="1"/>
    <brk id="16878" max="16383" man="1"/>
    <brk id="16955" max="16383" man="1"/>
    <brk id="17032" max="16383" man="1"/>
    <brk id="17109" max="16383" man="1"/>
    <brk id="17186" max="16383" man="1"/>
    <brk id="17263" max="16383" man="1"/>
    <brk id="17340" max="16383" man="1"/>
    <brk id="17417" max="16383" man="1"/>
    <brk id="17494" max="16383" man="1"/>
    <brk id="17571" max="16383" man="1"/>
    <brk id="17648" max="16383" man="1"/>
    <brk id="17725" max="16383" man="1"/>
    <brk id="17802" max="16383" man="1"/>
    <brk id="17879" max="16383" man="1"/>
    <brk id="17956" max="16383" man="1"/>
    <brk id="18033" max="16383" man="1"/>
    <brk id="18110" max="16383" man="1"/>
    <brk id="18187" max="16383" man="1"/>
    <brk id="18264" max="16383" man="1"/>
    <brk id="18341" max="16383" man="1"/>
    <brk id="18418" max="16383" man="1"/>
    <brk id="18495" max="16383" man="1"/>
    <brk id="18572" max="16383" man="1"/>
    <brk id="18649" max="16383" man="1"/>
    <brk id="18726" max="16383" man="1"/>
    <brk id="18803" max="16383" man="1"/>
    <brk id="18880" max="16383" man="1"/>
    <brk id="18957" max="16383" man="1"/>
    <brk id="19034" max="16383" man="1"/>
    <brk id="19111" max="16383" man="1"/>
    <brk id="19188" max="16383" man="1"/>
    <brk id="19265" max="16383" man="1"/>
    <brk id="19342" max="16383" man="1"/>
    <brk id="19419" max="16383" man="1"/>
    <brk id="19496" max="16383" man="1"/>
    <brk id="19573" max="16383" man="1"/>
    <brk id="19650" max="16383" man="1"/>
    <brk id="19727" max="16383" man="1"/>
    <brk id="19804" max="16383" man="1"/>
    <brk id="19881" max="16383" man="1"/>
    <brk id="19958" max="16383" man="1"/>
    <brk id="20035" max="16383" man="1"/>
    <brk id="20112" max="16383" man="1"/>
    <brk id="20189" max="16383" man="1"/>
    <brk id="20266" max="16383" man="1"/>
    <brk id="20343" max="16383" man="1"/>
    <brk id="20420" max="16383" man="1"/>
    <brk id="20497" max="16383" man="1"/>
    <brk id="20574" max="16383" man="1"/>
    <brk id="20651" max="16383" man="1"/>
    <brk id="20728" max="16383" man="1"/>
    <brk id="20805" max="16383" man="1"/>
    <brk id="20882" max="16383" man="1"/>
    <brk id="20959" max="16383" man="1"/>
    <brk id="21036" max="16383" man="1"/>
    <brk id="21113" max="16383" man="1"/>
    <brk id="21190" max="16383" man="1"/>
    <brk id="21267" max="16383" man="1"/>
    <brk id="21344" max="16383" man="1"/>
    <brk id="21421" max="16383" man="1"/>
    <brk id="21498" max="16383" man="1"/>
    <brk id="21575" max="16383" man="1"/>
    <brk id="21652" max="16383" man="1"/>
    <brk id="21729" max="16383" man="1"/>
    <brk id="21806" max="16383" man="1"/>
    <brk id="21883" max="16383" man="1"/>
    <brk id="21960" max="16383" man="1"/>
    <brk id="22037" max="16383" man="1"/>
    <brk id="22114" max="16383" man="1"/>
    <brk id="22191" max="16383" man="1"/>
    <brk id="22268" max="16383" man="1"/>
    <brk id="22345" max="16383" man="1"/>
    <brk id="22422" max="16383" man="1"/>
    <brk id="22499" max="16383" man="1"/>
    <brk id="22576" max="16383" man="1"/>
    <brk id="22653" max="16383" man="1"/>
    <brk id="22730" max="16383" man="1"/>
    <brk id="22807" max="16383" man="1"/>
    <brk id="22884" max="16383" man="1"/>
    <brk id="22961" max="16383" man="1"/>
    <brk id="23038" max="16383" man="1"/>
    <brk id="23115" max="16383" man="1"/>
    <brk id="23192" max="16383" man="1"/>
    <brk id="23269" max="16383" man="1"/>
    <brk id="23346" max="16383" man="1"/>
    <brk id="23423" max="16383" man="1"/>
    <brk id="23500" max="16383" man="1"/>
    <brk id="23577" max="16383" man="1"/>
    <brk id="23654" max="16383" man="1"/>
    <brk id="23731" max="16383" man="1"/>
    <brk id="23808" max="16383" man="1"/>
    <brk id="23885" max="16383" man="1"/>
    <brk id="23962" max="16383" man="1"/>
    <brk id="24039" max="16383" man="1"/>
    <brk id="24116" max="16383" man="1"/>
    <brk id="24193" max="16383" man="1"/>
    <brk id="24270" max="16383" man="1"/>
    <brk id="24347" max="16383" man="1"/>
    <brk id="24424" max="16383" man="1"/>
    <brk id="24501" max="16383" man="1"/>
    <brk id="24578" max="16383" man="1"/>
    <brk id="24655" max="16383" man="1"/>
    <brk id="24732" max="16383" man="1"/>
    <brk id="24809" max="16383" man="1"/>
    <brk id="24886" max="16383" man="1"/>
    <brk id="24963" max="16383" man="1"/>
    <brk id="25040" max="16383" man="1"/>
    <brk id="25117" max="16383" man="1"/>
    <brk id="25194" max="16383" man="1"/>
    <brk id="25271" max="16383" man="1"/>
    <brk id="25348" max="16383" man="1"/>
    <brk id="25425" max="16383" man="1"/>
    <brk id="25502" max="16383" man="1"/>
    <brk id="25579" max="16383" man="1"/>
    <brk id="25656" max="16383" man="1"/>
    <brk id="25733" max="16383" man="1"/>
    <brk id="25810" max="16383" man="1"/>
    <brk id="25887" max="16383" man="1"/>
    <brk id="25964" max="16383" man="1"/>
    <brk id="26041" max="16383" man="1"/>
    <brk id="26118" max="16383" man="1"/>
    <brk id="26195" max="16383" man="1"/>
    <brk id="26272" max="16383" man="1"/>
    <brk id="26349" max="16383" man="1"/>
    <brk id="26426" max="16383" man="1"/>
    <brk id="26503" max="16383" man="1"/>
    <brk id="26580" max="16383" man="1"/>
    <brk id="26657" max="16383" man="1"/>
    <brk id="26734" max="16383" man="1"/>
    <brk id="26811" max="16383" man="1"/>
    <brk id="26888" max="16383" man="1"/>
    <brk id="26965" max="16383" man="1"/>
    <brk id="27042" max="16383" man="1"/>
    <brk id="27119" max="16383" man="1"/>
    <brk id="27196" max="16383" man="1"/>
    <brk id="27273" max="16383" man="1"/>
    <brk id="27350" max="16383" man="1"/>
    <brk id="27427" max="16383" man="1"/>
    <brk id="27504" max="16383" man="1"/>
    <brk id="27581" max="16383" man="1"/>
    <brk id="27658" max="16383" man="1"/>
    <brk id="27735" max="16383" man="1"/>
    <brk id="27812" max="16383" man="1"/>
    <brk id="27889" max="16383" man="1"/>
    <brk id="27966" max="16383" man="1"/>
    <brk id="28043" max="16383" man="1"/>
    <brk id="28120" max="16383" man="1"/>
    <brk id="28197" max="16383" man="1"/>
    <brk id="28274" max="16383" man="1"/>
    <brk id="28351" max="16383" man="1"/>
    <brk id="28428" max="16383" man="1"/>
    <brk id="28505" max="16383" man="1"/>
    <brk id="28582" max="16383" man="1"/>
    <brk id="28659" max="16383" man="1"/>
    <brk id="28736" max="16383" man="1"/>
    <brk id="28813" max="16383" man="1"/>
    <brk id="28890" max="16383" man="1"/>
    <brk id="28967" max="16383" man="1"/>
    <brk id="29044" max="16383" man="1"/>
    <brk id="29121" max="16383" man="1"/>
    <brk id="29198" max="16383" man="1"/>
    <brk id="29275" max="16383" man="1"/>
    <brk id="29352" max="16383" man="1"/>
    <brk id="29429" max="16383" man="1"/>
    <brk id="29506" max="16383" man="1"/>
    <brk id="29583" max="16383" man="1"/>
    <brk id="29660" max="16383" man="1"/>
    <brk id="29737" max="16383" man="1"/>
    <brk id="29814" max="16383" man="1"/>
    <brk id="29891" max="16383" man="1"/>
    <brk id="29968" max="16383" man="1"/>
    <brk id="30045" max="16383" man="1"/>
    <brk id="30122" max="16383" man="1"/>
    <brk id="30199" max="16383" man="1"/>
    <brk id="30276" max="16383" man="1"/>
    <brk id="30353" max="16383" man="1"/>
    <brk id="30430" max="16383" man="1"/>
    <brk id="30507" max="16383" man="1"/>
    <brk id="30584" max="16383" man="1"/>
    <brk id="30661" max="16383" man="1"/>
    <brk id="30738" max="16383" man="1"/>
    <brk id="30815" max="16383" man="1"/>
    <brk id="30892" max="16383" man="1"/>
    <brk id="30969" max="16383" man="1"/>
    <brk id="31046" max="16383" man="1"/>
    <brk id="31123" max="16383" man="1"/>
    <brk id="31200" max="16383" man="1"/>
    <brk id="31277" max="16383" man="1"/>
    <brk id="31354" max="16383" man="1"/>
    <brk id="31431" max="16383" man="1"/>
    <brk id="31508" max="16383" man="1"/>
    <brk id="31585" max="16383" man="1"/>
    <brk id="31662" max="16383" man="1"/>
    <brk id="31739" max="16383" man="1"/>
    <brk id="31816" max="16383" man="1"/>
    <brk id="31893" max="16383" man="1"/>
    <brk id="31970" max="16383" man="1"/>
    <brk id="32047" max="16383" man="1"/>
    <brk id="32124" max="16383" man="1"/>
    <brk id="32201" max="16383" man="1"/>
    <brk id="32278" max="16383" man="1"/>
    <brk id="32355" max="16383" man="1"/>
    <brk id="32432" max="16383" man="1"/>
    <brk id="32509" max="16383" man="1"/>
    <brk id="32586" max="16383" man="1"/>
    <brk id="32663" max="16383" man="1"/>
    <brk id="32740" max="16383" man="1"/>
    <brk id="32817" max="16383" man="1"/>
    <brk id="32894" max="16383" man="1"/>
    <brk id="32971" max="16383" man="1"/>
    <brk id="33048" max="16383" man="1"/>
    <brk id="33125" max="16383" man="1"/>
    <brk id="33202" max="16383" man="1"/>
    <brk id="33279" max="16383" man="1"/>
    <brk id="33356" max="16383" man="1"/>
    <brk id="33433" max="16383" man="1"/>
    <brk id="33510" max="16383" man="1"/>
    <brk id="33587" max="16383" man="1"/>
    <brk id="33664" max="16383" man="1"/>
    <brk id="33741" max="16383" man="1"/>
    <brk id="33818" max="16383" man="1"/>
    <brk id="33895" max="16383" man="1"/>
    <brk id="33972" max="16383" man="1"/>
    <brk id="34049" max="16383" man="1"/>
    <brk id="34126" max="16383" man="1"/>
    <brk id="34203" max="16383" man="1"/>
    <brk id="34280" max="16383" man="1"/>
    <brk id="34357" max="16383" man="1"/>
    <brk id="34434" max="16383" man="1"/>
    <brk id="34511" max="16383" man="1"/>
    <brk id="34588" max="16383" man="1"/>
    <brk id="34665" max="16383" man="1"/>
    <brk id="34742" max="16383" man="1"/>
    <brk id="34819" max="16383" man="1"/>
    <brk id="34896" max="16383" man="1"/>
    <brk id="34973" max="16383" man="1"/>
    <brk id="35050" max="16383" man="1"/>
    <brk id="35127" max="16383" man="1"/>
    <brk id="35204" max="16383" man="1"/>
    <brk id="35281" max="16383" man="1"/>
    <brk id="35358" max="16383" man="1"/>
    <brk id="35435" max="16383" man="1"/>
    <brk id="35512" max="16383" man="1"/>
    <brk id="35589" max="16383" man="1"/>
    <brk id="35666" max="16383" man="1"/>
    <brk id="35743" max="16383" man="1"/>
    <brk id="35820" max="16383" man="1"/>
    <brk id="35897" max="16383" man="1"/>
    <brk id="35974" max="16383" man="1"/>
    <brk id="36051" max="16383" man="1"/>
    <brk id="36128" max="16383" man="1"/>
    <brk id="36205" max="16383" man="1"/>
    <brk id="36282" max="16383" man="1"/>
    <brk id="36359" max="16383" man="1"/>
    <brk id="36436" max="16383" man="1"/>
    <brk id="36513" max="16383" man="1"/>
    <brk id="36590" max="16383" man="1"/>
    <brk id="36667" max="16383" man="1"/>
    <brk id="36744" max="16383" man="1"/>
    <brk id="36821" max="16383" man="1"/>
    <brk id="36898" max="16383" man="1"/>
    <brk id="36975" max="16383" man="1"/>
    <brk id="37052" max="16383" man="1"/>
    <brk id="37129" max="16383" man="1"/>
    <brk id="37206" max="16383" man="1"/>
    <brk id="37283" max="16383" man="1"/>
    <brk id="37360" max="16383" man="1"/>
    <brk id="37437" max="16383" man="1"/>
    <brk id="37514" max="16383" man="1"/>
    <brk id="37591" max="16383" man="1"/>
    <brk id="37668" max="16383" man="1"/>
    <brk id="37745" max="16383" man="1"/>
    <brk id="37822" max="16383" man="1"/>
    <brk id="37899" max="16383" man="1"/>
    <brk id="37976" max="16383" man="1"/>
    <brk id="38053" max="16383" man="1"/>
    <brk id="38130" max="16383" man="1"/>
    <brk id="38207" max="16383" man="1"/>
    <brk id="38284" max="16383" man="1"/>
    <brk id="38361" max="16383" man="1"/>
    <brk id="38438" max="16383" man="1"/>
    <brk id="38515" max="16383" man="1"/>
    <brk id="38592" max="16383" man="1"/>
    <brk id="38669" max="16383" man="1"/>
    <brk id="38746" max="16383" man="1"/>
    <brk id="38823" max="16383" man="1"/>
    <brk id="38900" max="16383" man="1"/>
    <brk id="38977" max="16383" man="1"/>
    <brk id="39054" max="16383" man="1"/>
    <brk id="39131" max="16383" man="1"/>
    <brk id="39208" max="16383" man="1"/>
    <brk id="39285" max="16383" man="1"/>
    <brk id="39362" max="16383" man="1"/>
    <brk id="39439" max="16383" man="1"/>
    <brk id="39516" max="16383" man="1"/>
    <brk id="39593" max="16383" man="1"/>
    <brk id="39670" max="16383" man="1"/>
    <brk id="39747" max="16383" man="1"/>
    <brk id="39824" max="16383" man="1"/>
    <brk id="39901" max="16383" man="1"/>
    <brk id="39978" max="16383" man="1"/>
    <brk id="40055" max="16383" man="1"/>
    <brk id="40132" max="16383" man="1"/>
    <brk id="40209" max="16383" man="1"/>
    <brk id="40286" max="16383" man="1"/>
    <brk id="40363" max="16383" man="1"/>
    <brk id="40440" max="16383" man="1"/>
    <brk id="40517" max="16383" man="1"/>
    <brk id="40594" max="16383" man="1"/>
    <brk id="40671" max="16383" man="1"/>
    <brk id="40748" max="16383" man="1"/>
    <brk id="40825" max="16383" man="1"/>
    <brk id="40902" max="16383" man="1"/>
    <brk id="40979" max="16383" man="1"/>
    <brk id="41056" max="16383" man="1"/>
    <brk id="41133" max="16383" man="1"/>
    <brk id="41210" max="16383" man="1"/>
    <brk id="41287" max="16383" man="1"/>
    <brk id="41364" max="16383" man="1"/>
    <brk id="41441" max="16383" man="1"/>
    <brk id="41518" max="16383" man="1"/>
    <brk id="41595" max="16383" man="1"/>
    <brk id="41672" max="16383" man="1"/>
    <brk id="41749" max="16383" man="1"/>
    <brk id="41826" max="16383" man="1"/>
    <brk id="41903" max="16383" man="1"/>
    <brk id="41980" max="16383" man="1"/>
    <brk id="42057" max="16383" man="1"/>
    <brk id="42134" max="16383" man="1"/>
    <brk id="42211" max="16383" man="1"/>
    <brk id="42288" max="16383" man="1"/>
    <brk id="42365" max="16383" man="1"/>
    <brk id="42442" max="16383" man="1"/>
    <brk id="42519" max="16383" man="1"/>
    <brk id="42596" max="16383" man="1"/>
    <brk id="42673" max="16383" man="1"/>
    <brk id="42750" max="16383" man="1"/>
    <brk id="42827" max="16383" man="1"/>
    <brk id="42904" max="16383" man="1"/>
    <brk id="42981" max="16383" man="1"/>
    <brk id="43058" max="16383" man="1"/>
    <brk id="43135" max="16383" man="1"/>
    <brk id="43212" max="16383" man="1"/>
    <brk id="43289" max="16383" man="1"/>
    <brk id="43366" max="16383" man="1"/>
    <brk id="43443" max="16383" man="1"/>
    <brk id="43520" max="16383" man="1"/>
    <brk id="43597" max="16383" man="1"/>
    <brk id="43674" max="16383" man="1"/>
    <brk id="43751" max="16383" man="1"/>
    <brk id="43828" max="16383" man="1"/>
    <brk id="43905" max="16383" man="1"/>
    <brk id="43982" max="16383" man="1"/>
    <brk id="44059" max="16383" man="1"/>
    <brk id="44136" max="16383" man="1"/>
    <brk id="44213" max="16383" man="1"/>
    <brk id="44290" max="16383" man="1"/>
    <brk id="44367" max="16383" man="1"/>
    <brk id="44444" max="16383" man="1"/>
    <brk id="44521" max="16383" man="1"/>
    <brk id="44598" max="16383" man="1"/>
    <brk id="44675" max="16383" man="1"/>
    <brk id="44752" max="16383" man="1"/>
    <brk id="44829" max="16383" man="1"/>
    <brk id="44906" max="16383" man="1"/>
    <brk id="44983" max="16383" man="1"/>
    <brk id="45060" max="16383" man="1"/>
    <brk id="45137" max="16383" man="1"/>
    <brk id="45214" max="16383" man="1"/>
    <brk id="45291" max="16383" man="1"/>
    <brk id="45368" max="16383" man="1"/>
    <brk id="45445" max="16383" man="1"/>
    <brk id="45522" max="16383" man="1"/>
    <brk id="45599" max="16383" man="1"/>
    <brk id="45676" max="16383" man="1"/>
    <brk id="45753" max="16383" man="1"/>
    <brk id="45830" max="16383" man="1"/>
    <brk id="45907" max="16383" man="1"/>
    <brk id="45984" max="16383" man="1"/>
    <brk id="46061" max="16383" man="1"/>
    <brk id="46138" max="16383" man="1"/>
    <brk id="46215" max="16383" man="1"/>
    <brk id="46292" max="16383" man="1"/>
    <brk id="46369" max="16383" man="1"/>
    <brk id="46446" max="16383" man="1"/>
    <brk id="46523" max="16383" man="1"/>
    <brk id="46600" max="16383" man="1"/>
    <brk id="46677" max="16383" man="1"/>
    <brk id="46754" max="16383" man="1"/>
    <brk id="46831" max="16383" man="1"/>
    <brk id="46908" max="16383" man="1"/>
    <brk id="46985" max="16383" man="1"/>
    <brk id="47062" max="16383" man="1"/>
    <brk id="47139" max="16383" man="1"/>
    <brk id="47216" max="16383" man="1"/>
    <brk id="47293" max="16383" man="1"/>
    <brk id="47370" max="16383" man="1"/>
    <brk id="47447" max="16383" man="1"/>
    <brk id="47524" max="16383" man="1"/>
    <brk id="47601" max="16383" man="1"/>
    <brk id="47678" max="16383" man="1"/>
    <brk id="47755" max="16383" man="1"/>
    <brk id="47832" max="16383" man="1"/>
    <brk id="47909" max="16383" man="1"/>
    <brk id="47986" max="16383" man="1"/>
    <brk id="48063" max="16383" man="1"/>
    <brk id="48140" max="16383" man="1"/>
    <brk id="48217" max="16383" man="1"/>
    <brk id="48294" max="16383" man="1"/>
    <brk id="48371" max="16383" man="1"/>
    <brk id="48448" max="16383" man="1"/>
    <brk id="48525" max="16383" man="1"/>
    <brk id="48602" max="16383" man="1"/>
    <brk id="48679" max="16383" man="1"/>
    <brk id="48756" max="16383" man="1"/>
    <brk id="48833" max="16383" man="1"/>
    <brk id="48910" max="16383" man="1"/>
    <brk id="48987" max="16383" man="1"/>
    <brk id="49064" max="16383" man="1"/>
    <brk id="49141" max="16383" man="1"/>
    <brk id="49218" max="16383" man="1"/>
    <brk id="49295" max="16383" man="1"/>
    <brk id="49372" max="16383" man="1"/>
    <brk id="49449" max="16383" man="1"/>
    <brk id="49526" max="16383" man="1"/>
    <brk id="49603" max="16383" man="1"/>
    <brk id="49680" max="16383" man="1"/>
    <brk id="49757" max="16383" man="1"/>
    <brk id="49834" max="16383" man="1"/>
    <brk id="49911" max="16383" man="1"/>
    <brk id="49988" max="16383" man="1"/>
    <brk id="50065" max="16383" man="1"/>
    <brk id="50142" max="16383" man="1"/>
    <brk id="50219" max="16383" man="1"/>
    <brk id="50296" max="16383" man="1"/>
    <brk id="50373" max="16383" man="1"/>
    <brk id="50450" max="16383" man="1"/>
    <brk id="50527" max="16383" man="1"/>
    <brk id="50604" max="16383" man="1"/>
    <brk id="50681" max="16383" man="1"/>
    <brk id="50758" max="16383" man="1"/>
    <brk id="50835" max="16383" man="1"/>
    <brk id="50912" max="16383" man="1"/>
    <brk id="50989" max="16383" man="1"/>
    <brk id="51066" max="16383" man="1"/>
    <brk id="51143" max="16383" man="1"/>
    <brk id="51220" max="16383" man="1"/>
    <brk id="51297" max="16383" man="1"/>
    <brk id="51374" max="16383" man="1"/>
    <brk id="51451" max="16383" man="1"/>
    <brk id="51528" max="16383" man="1"/>
    <brk id="51605" max="16383" man="1"/>
    <brk id="51682" max="16383" man="1"/>
    <brk id="51759" max="16383" man="1"/>
    <brk id="51836" max="16383" man="1"/>
    <brk id="51913" max="16383" man="1"/>
    <brk id="51990" max="16383" man="1"/>
    <brk id="52067" max="16383" man="1"/>
    <brk id="52144" max="16383" man="1"/>
    <brk id="52221" max="16383" man="1"/>
    <brk id="52298" max="16383" man="1"/>
    <brk id="52375" max="16383" man="1"/>
    <brk id="52452" max="16383" man="1"/>
    <brk id="52529" max="16383" man="1"/>
    <brk id="52606" max="16383" man="1"/>
    <brk id="52683" max="16383" man="1"/>
    <brk id="52760" max="16383" man="1"/>
    <brk id="52837" max="16383" man="1"/>
    <brk id="52914" max="16383" man="1"/>
    <brk id="52991" max="16383" man="1"/>
    <brk id="53068" max="16383" man="1"/>
    <brk id="53145" max="16383" man="1"/>
    <brk id="53222" max="16383" man="1"/>
    <brk id="53299" max="16383" man="1"/>
    <brk id="53376" max="16383" man="1"/>
    <brk id="53453" max="16383" man="1"/>
    <brk id="53530" max="16383" man="1"/>
    <brk id="53607" max="16383" man="1"/>
    <brk id="53684" max="16383" man="1"/>
    <brk id="53761" max="16383" man="1"/>
    <brk id="53838" max="16383" man="1"/>
    <brk id="53915" max="16383" man="1"/>
    <brk id="53992" max="16383" man="1"/>
    <brk id="54069" max="16383" man="1"/>
    <brk id="54146" max="16383" man="1"/>
    <brk id="54223" max="16383" man="1"/>
    <brk id="54300" max="16383" man="1"/>
    <brk id="54377" max="16383" man="1"/>
    <brk id="54454" max="16383" man="1"/>
    <brk id="54531" max="16383" man="1"/>
    <brk id="54608" max="16383" man="1"/>
    <brk id="54685" max="16383" man="1"/>
    <brk id="54762" max="16383" man="1"/>
    <brk id="54839" max="16383" man="1"/>
    <brk id="54916" max="16383" man="1"/>
    <brk id="54993" max="16383" man="1"/>
    <brk id="55070" max="16383" man="1"/>
    <brk id="55147" max="16383" man="1"/>
    <brk id="55224" max="16383" man="1"/>
    <brk id="55301" max="16383" man="1"/>
    <brk id="55378" max="16383" man="1"/>
    <brk id="55455" max="16383" man="1"/>
    <brk id="55532" max="16383" man="1"/>
    <brk id="55609" max="16383" man="1"/>
    <brk id="55686" max="16383" man="1"/>
    <brk id="55763" max="16383" man="1"/>
    <brk id="55840" max="16383" man="1"/>
    <brk id="55917" max="16383" man="1"/>
    <brk id="55994" max="16383" man="1"/>
    <brk id="56071" max="16383" man="1"/>
    <brk id="56148" max="16383" man="1"/>
    <brk id="56225" max="16383" man="1"/>
    <brk id="56302" max="16383" man="1"/>
    <brk id="56379" max="16383" man="1"/>
    <brk id="56456" max="16383" man="1"/>
    <brk id="56533" max="16383" man="1"/>
    <brk id="56610" max="16383" man="1"/>
    <brk id="56687" max="16383" man="1"/>
    <brk id="56764" max="16383" man="1"/>
    <brk id="56841" max="16383" man="1"/>
    <brk id="56918" max="16383" man="1"/>
    <brk id="56995" max="16383" man="1"/>
    <brk id="57072" max="16383" man="1"/>
    <brk id="57149" max="16383" man="1"/>
    <brk id="57226" max="16383" man="1"/>
    <brk id="57303" max="16383" man="1"/>
    <brk id="57380" max="16383" man="1"/>
    <brk id="57457" max="16383" man="1"/>
    <brk id="57534" max="16383" man="1"/>
    <brk id="57611" max="16383" man="1"/>
    <brk id="57688" max="16383" man="1"/>
    <brk id="57765" max="16383" man="1"/>
    <brk id="57842" max="16383" man="1"/>
    <brk id="57919" max="16383" man="1"/>
    <brk id="57996" max="16383" man="1"/>
    <brk id="58073" max="16383" man="1"/>
    <brk id="58150" max="16383" man="1"/>
    <brk id="58227" max="16383" man="1"/>
    <brk id="58304" max="16383" man="1"/>
    <brk id="58381" max="16383" man="1"/>
    <brk id="58458" max="16383" man="1"/>
    <brk id="58535" max="16383" man="1"/>
    <brk id="58612" max="16383" man="1"/>
    <brk id="58689" max="16383" man="1"/>
    <brk id="58766" max="16383" man="1"/>
    <brk id="58843" max="16383" man="1"/>
    <brk id="58920" max="16383" man="1"/>
    <brk id="58997" max="16383" man="1"/>
    <brk id="59074" max="16383" man="1"/>
    <brk id="59151" max="16383" man="1"/>
    <brk id="59228" max="16383" man="1"/>
    <brk id="59305" max="16383" man="1"/>
    <brk id="59382" max="16383" man="1"/>
    <brk id="59459" max="16383" man="1"/>
    <brk id="59536" max="16383" man="1"/>
    <brk id="59613" max="16383" man="1"/>
    <brk id="59690" max="16383" man="1"/>
    <brk id="59767" max="16383" man="1"/>
    <brk id="59844" max="16383" man="1"/>
    <brk id="59921" max="16383" man="1"/>
    <brk id="59998" max="16383" man="1"/>
    <brk id="60075" max="16383" man="1"/>
    <brk id="60152" max="16383" man="1"/>
    <brk id="60229" max="16383" man="1"/>
    <brk id="60306" max="16383" man="1"/>
    <brk id="60383" max="16383" man="1"/>
    <brk id="60460" max="16383" man="1"/>
    <brk id="60537" max="16383" man="1"/>
    <brk id="60614" max="16383" man="1"/>
    <brk id="60691" max="16383" man="1"/>
    <brk id="60768" max="16383" man="1"/>
    <brk id="60845" max="16383" man="1"/>
    <brk id="60922" max="16383" man="1"/>
    <brk id="60999" max="16383" man="1"/>
    <brk id="61076" max="16383" man="1"/>
    <brk id="61153" max="16383" man="1"/>
    <brk id="61230" max="16383" man="1"/>
    <brk id="61307" max="16383" man="1"/>
    <brk id="61384" max="16383" man="1"/>
    <brk id="61461" max="16383" man="1"/>
    <brk id="61538" max="16383" man="1"/>
    <brk id="61615" max="16383" man="1"/>
    <brk id="61692" max="16383" man="1"/>
    <brk id="61769" max="16383" man="1"/>
    <brk id="61846" max="16383" man="1"/>
    <brk id="61923" max="16383" man="1"/>
    <brk id="62000" max="16383" man="1"/>
    <brk id="62077" max="16383" man="1"/>
    <brk id="62154" max="16383" man="1"/>
    <brk id="62231" max="16383" man="1"/>
    <brk id="62308" max="16383" man="1"/>
    <brk id="62385" max="16383" man="1"/>
    <brk id="62462" max="16383" man="1"/>
    <brk id="62539" max="16383" man="1"/>
    <brk id="62616" max="16383" man="1"/>
    <brk id="62693" max="16383" man="1"/>
    <brk id="62770" max="16383" man="1"/>
    <brk id="62847" max="16383" man="1"/>
    <brk id="62924" max="16383" man="1"/>
    <brk id="63001" max="16383" man="1"/>
    <brk id="63078" max="16383" man="1"/>
    <brk id="63155" max="16383" man="1"/>
    <brk id="63232" max="16383" man="1"/>
    <brk id="63309" max="16383" man="1"/>
    <brk id="63386" max="16383" man="1"/>
    <brk id="63463" max="16383" man="1"/>
    <brk id="63540" max="16383" man="1"/>
    <brk id="63617" max="16383" man="1"/>
    <brk id="63694" max="16383" man="1"/>
    <brk id="63771" max="16383" man="1"/>
    <brk id="63848" max="16383" man="1"/>
    <brk id="63925" max="16383" man="1"/>
    <brk id="64002" max="16383" man="1"/>
    <brk id="64079" max="16383" man="1"/>
    <brk id="64156" max="16383" man="1"/>
    <brk id="64233" max="16383" man="1"/>
    <brk id="64310" max="16383" man="1"/>
    <brk id="64387" max="16383" man="1"/>
    <brk id="64464" max="16383" man="1"/>
    <brk id="64541" max="16383" man="1"/>
    <brk id="64618" max="16383" man="1"/>
    <brk id="64695" max="16383" man="1"/>
    <brk id="64772" max="16383" man="1"/>
    <brk id="64849" max="16383" man="1"/>
    <brk id="64926" max="16383" man="1"/>
    <brk id="65003" max="16383" man="1"/>
    <brk id="65080" max="16383" man="1"/>
    <brk id="65157" max="16383" man="1"/>
    <brk id="65234" max="16383" man="1"/>
    <brk id="65311" max="16383" man="1"/>
    <brk id="65388" max="16383" man="1"/>
    <brk id="654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"/>
  <sheetViews>
    <sheetView topLeftCell="A25" workbookViewId="0">
      <selection activeCell="B26" sqref="B26"/>
    </sheetView>
  </sheetViews>
  <sheetFormatPr baseColWidth="10" defaultRowHeight="12.75"/>
  <cols>
    <col min="2" max="2" width="71.7109375" bestFit="1" customWidth="1"/>
  </cols>
  <sheetData>
    <row r="1" spans="1:6" ht="15">
      <c r="A1" s="13" t="s">
        <v>249</v>
      </c>
    </row>
    <row r="2" spans="1:6" ht="15">
      <c r="A2" s="15"/>
    </row>
    <row r="3" spans="1:6" ht="16.5" thickBot="1">
      <c r="A3" s="16" t="s">
        <v>250</v>
      </c>
    </row>
    <row r="4" spans="1:6" ht="17.25" thickBot="1">
      <c r="A4" s="17" t="s">
        <v>0</v>
      </c>
      <c r="B4" s="18" t="s">
        <v>236</v>
      </c>
      <c r="C4" s="19" t="s">
        <v>237</v>
      </c>
      <c r="D4" s="19" t="s">
        <v>238</v>
      </c>
      <c r="E4" s="19" t="s">
        <v>239</v>
      </c>
      <c r="F4" s="19" t="s">
        <v>240</v>
      </c>
    </row>
    <row r="5" spans="1:6" ht="17.25" thickBot="1">
      <c r="A5" s="20"/>
      <c r="B5" s="21" t="s">
        <v>251</v>
      </c>
      <c r="C5" s="22" t="s">
        <v>55</v>
      </c>
      <c r="D5" s="23">
        <v>2</v>
      </c>
      <c r="E5" s="24"/>
      <c r="F5" s="23"/>
    </row>
    <row r="6" spans="1:6" ht="17.25" thickBot="1">
      <c r="A6" s="20"/>
      <c r="B6" s="21" t="s">
        <v>252</v>
      </c>
      <c r="C6" s="22" t="s">
        <v>55</v>
      </c>
      <c r="D6" s="23">
        <v>2</v>
      </c>
      <c r="E6" s="24"/>
      <c r="F6" s="23"/>
    </row>
    <row r="7" spans="1:6" ht="17.25" thickBot="1">
      <c r="A7" s="20"/>
      <c r="B7" s="21" t="s">
        <v>253</v>
      </c>
      <c r="C7" s="25" t="s">
        <v>55</v>
      </c>
      <c r="D7" s="23">
        <v>5</v>
      </c>
      <c r="E7" s="24"/>
      <c r="F7" s="23"/>
    </row>
    <row r="8" spans="1:6" ht="17.25" thickBot="1">
      <c r="A8" s="26" t="s">
        <v>254</v>
      </c>
      <c r="B8" s="21" t="s">
        <v>255</v>
      </c>
      <c r="C8" s="25" t="s">
        <v>24</v>
      </c>
      <c r="D8" s="23">
        <v>1</v>
      </c>
      <c r="E8" s="23"/>
      <c r="F8" s="23"/>
    </row>
    <row r="9" spans="1:6" ht="17.25" thickBot="1">
      <c r="A9" s="26" t="s">
        <v>256</v>
      </c>
      <c r="B9" s="21" t="s">
        <v>257</v>
      </c>
      <c r="C9" s="25" t="s">
        <v>24</v>
      </c>
      <c r="D9" s="23">
        <v>1</v>
      </c>
      <c r="E9" s="23"/>
      <c r="F9" s="23"/>
    </row>
    <row r="10" spans="1:6" ht="17.25" thickBot="1">
      <c r="A10" s="26" t="s">
        <v>258</v>
      </c>
      <c r="B10" s="21" t="s">
        <v>259</v>
      </c>
      <c r="C10" s="25" t="s">
        <v>24</v>
      </c>
      <c r="D10" s="23">
        <v>1</v>
      </c>
      <c r="E10" s="23"/>
      <c r="F10" s="23"/>
    </row>
    <row r="11" spans="1:6" ht="17.25" thickBot="1">
      <c r="A11" s="26" t="s">
        <v>260</v>
      </c>
      <c r="B11" s="21" t="s">
        <v>261</v>
      </c>
      <c r="C11" s="25" t="s">
        <v>24</v>
      </c>
      <c r="D11" s="23">
        <v>1</v>
      </c>
      <c r="E11" s="23"/>
      <c r="F11" s="23"/>
    </row>
    <row r="12" spans="1:6" ht="17.25" thickBot="1">
      <c r="A12" s="26" t="s">
        <v>262</v>
      </c>
      <c r="B12" s="21" t="s">
        <v>263</v>
      </c>
      <c r="C12" s="25" t="s">
        <v>55</v>
      </c>
      <c r="D12" s="23">
        <v>200</v>
      </c>
      <c r="E12" s="23"/>
      <c r="F12" s="23"/>
    </row>
    <row r="13" spans="1:6" ht="17.25" thickBot="1">
      <c r="A13" s="26" t="s">
        <v>264</v>
      </c>
      <c r="B13" s="21" t="s">
        <v>265</v>
      </c>
      <c r="C13" s="25" t="s">
        <v>55</v>
      </c>
      <c r="D13" s="23">
        <v>200</v>
      </c>
      <c r="E13" s="23"/>
      <c r="F13" s="23"/>
    </row>
    <row r="14" spans="1:6" ht="17.25" thickBot="1">
      <c r="A14" s="26" t="s">
        <v>266</v>
      </c>
      <c r="B14" s="21" t="s">
        <v>267</v>
      </c>
      <c r="C14" s="25" t="s">
        <v>55</v>
      </c>
      <c r="D14" s="23">
        <v>20</v>
      </c>
      <c r="E14" s="23"/>
      <c r="F14" s="23"/>
    </row>
    <row r="15" spans="1:6" ht="17.25" thickBot="1">
      <c r="A15" s="26" t="s">
        <v>268</v>
      </c>
      <c r="B15" s="21" t="s">
        <v>269</v>
      </c>
      <c r="C15" s="25" t="s">
        <v>3</v>
      </c>
      <c r="D15" s="23">
        <v>1</v>
      </c>
      <c r="E15" s="23"/>
      <c r="F15" s="23"/>
    </row>
    <row r="16" spans="1:6" ht="15">
      <c r="A16" s="14"/>
    </row>
    <row r="17" spans="1:6" ht="16.5" thickBot="1">
      <c r="A17" s="16" t="s">
        <v>270</v>
      </c>
    </row>
    <row r="18" spans="1:6" ht="17.25" thickBot="1">
      <c r="A18" s="17" t="s">
        <v>0</v>
      </c>
      <c r="B18" s="18" t="s">
        <v>236</v>
      </c>
      <c r="C18" s="18" t="s">
        <v>237</v>
      </c>
      <c r="D18" s="19" t="s">
        <v>238</v>
      </c>
      <c r="E18" s="19" t="s">
        <v>239</v>
      </c>
      <c r="F18" s="19" t="s">
        <v>240</v>
      </c>
    </row>
    <row r="19" spans="1:6" ht="17.25" thickBot="1">
      <c r="A19" s="20"/>
      <c r="B19" s="21" t="s">
        <v>271</v>
      </c>
      <c r="C19" s="21" t="s">
        <v>55</v>
      </c>
      <c r="D19" s="25">
        <v>2</v>
      </c>
      <c r="E19" s="24"/>
      <c r="F19" s="24"/>
    </row>
    <row r="20" spans="1:6" ht="17.25" thickBot="1">
      <c r="A20" s="26" t="s">
        <v>272</v>
      </c>
      <c r="B20" s="21" t="s">
        <v>273</v>
      </c>
      <c r="C20" s="21" t="s">
        <v>55</v>
      </c>
      <c r="D20" s="25">
        <v>8</v>
      </c>
      <c r="E20" s="21"/>
      <c r="F20" s="21"/>
    </row>
    <row r="21" spans="1:6" ht="17.25" thickBot="1">
      <c r="A21" s="20"/>
      <c r="B21" s="21" t="s">
        <v>274</v>
      </c>
      <c r="C21" s="21" t="s">
        <v>55</v>
      </c>
      <c r="D21" s="25">
        <v>2</v>
      </c>
      <c r="E21" s="24"/>
      <c r="F21" s="24"/>
    </row>
    <row r="22" spans="1:6" ht="17.25" thickBot="1">
      <c r="A22" s="26" t="s">
        <v>275</v>
      </c>
      <c r="B22" s="21" t="s">
        <v>276</v>
      </c>
      <c r="C22" s="21" t="s">
        <v>3</v>
      </c>
      <c r="D22" s="25">
        <v>1</v>
      </c>
      <c r="E22" s="21"/>
      <c r="F22" s="21"/>
    </row>
    <row r="23" spans="1:6" ht="15">
      <c r="A23" s="14"/>
    </row>
    <row r="24" spans="1:6" ht="16.5" thickBot="1">
      <c r="A24" s="16" t="s">
        <v>277</v>
      </c>
    </row>
    <row r="25" spans="1:6" ht="17.25" thickBot="1">
      <c r="A25" s="17" t="s">
        <v>0</v>
      </c>
      <c r="B25" s="18" t="s">
        <v>236</v>
      </c>
      <c r="C25" s="19" t="s">
        <v>237</v>
      </c>
      <c r="D25" s="19" t="s">
        <v>238</v>
      </c>
      <c r="E25" s="19" t="s">
        <v>239</v>
      </c>
      <c r="F25" s="19" t="s">
        <v>240</v>
      </c>
    </row>
    <row r="26" spans="1:6" ht="17.25" thickBot="1">
      <c r="A26" s="20"/>
      <c r="B26" s="21" t="s">
        <v>278</v>
      </c>
      <c r="C26" s="21" t="s">
        <v>55</v>
      </c>
      <c r="D26" s="25">
        <v>10</v>
      </c>
      <c r="E26" s="24"/>
      <c r="F26" s="21"/>
    </row>
    <row r="27" spans="1:6" ht="17.25" thickBot="1">
      <c r="A27" s="26" t="s">
        <v>279</v>
      </c>
      <c r="B27" s="21" t="s">
        <v>280</v>
      </c>
      <c r="C27" s="21" t="s">
        <v>55</v>
      </c>
      <c r="D27" s="25">
        <v>4</v>
      </c>
      <c r="E27" s="21"/>
      <c r="F27" s="21"/>
    </row>
    <row r="28" spans="1:6" ht="17.25" thickBot="1">
      <c r="A28" s="26" t="s">
        <v>281</v>
      </c>
      <c r="B28" s="21" t="s">
        <v>282</v>
      </c>
      <c r="C28" s="21" t="s">
        <v>55</v>
      </c>
      <c r="D28" s="25">
        <v>1</v>
      </c>
      <c r="E28" s="21"/>
      <c r="F28" s="21"/>
    </row>
    <row r="29" spans="1:6" ht="17.25" thickBot="1">
      <c r="A29" s="26" t="s">
        <v>283</v>
      </c>
      <c r="B29" s="21" t="s">
        <v>284</v>
      </c>
      <c r="C29" s="21" t="s">
        <v>55</v>
      </c>
      <c r="D29" s="25">
        <v>1</v>
      </c>
      <c r="E29" s="21"/>
      <c r="F29" s="21"/>
    </row>
    <row r="30" spans="1:6" ht="17.25" thickBot="1">
      <c r="A30" s="26" t="s">
        <v>285</v>
      </c>
      <c r="B30" s="21" t="s">
        <v>276</v>
      </c>
      <c r="C30" s="21" t="s">
        <v>3</v>
      </c>
      <c r="D30" s="25">
        <v>1</v>
      </c>
      <c r="E30" s="21"/>
      <c r="F30" s="21"/>
    </row>
    <row r="31" spans="1:6" ht="15">
      <c r="A31" s="14"/>
    </row>
    <row r="32" spans="1:6" ht="15">
      <c r="A32" s="14"/>
    </row>
    <row r="33" spans="1:6" ht="16.5" thickBot="1">
      <c r="A33" s="16" t="s">
        <v>286</v>
      </c>
    </row>
    <row r="34" spans="1:6" ht="17.25" thickBot="1">
      <c r="A34" s="17" t="s">
        <v>0</v>
      </c>
      <c r="B34" s="18" t="s">
        <v>236</v>
      </c>
      <c r="C34" s="19" t="s">
        <v>237</v>
      </c>
      <c r="D34" s="19" t="s">
        <v>238</v>
      </c>
      <c r="E34" s="19" t="s">
        <v>239</v>
      </c>
      <c r="F34" s="19" t="s">
        <v>240</v>
      </c>
    </row>
    <row r="35" spans="1:6" ht="17.25" thickBot="1">
      <c r="A35" s="20"/>
      <c r="B35" s="21" t="s">
        <v>287</v>
      </c>
      <c r="C35" s="21" t="s">
        <v>55</v>
      </c>
      <c r="D35" s="25">
        <v>1</v>
      </c>
      <c r="E35" s="24"/>
      <c r="F35" s="23"/>
    </row>
    <row r="36" spans="1:6" ht="17.25" thickBot="1">
      <c r="A36" s="26" t="s">
        <v>288</v>
      </c>
      <c r="B36" s="21" t="s">
        <v>289</v>
      </c>
      <c r="C36" s="21" t="s">
        <v>55</v>
      </c>
      <c r="D36" s="25">
        <v>1</v>
      </c>
      <c r="E36" s="23"/>
      <c r="F36" s="23"/>
    </row>
    <row r="37" spans="1:6" ht="17.25" thickBot="1">
      <c r="A37" s="26" t="s">
        <v>290</v>
      </c>
      <c r="B37" s="21" t="s">
        <v>291</v>
      </c>
      <c r="C37" s="21" t="s">
        <v>55</v>
      </c>
      <c r="D37" s="25">
        <v>4</v>
      </c>
      <c r="E37" s="21"/>
      <c r="F37" s="23"/>
    </row>
    <row r="38" spans="1:6" ht="17.25" thickBot="1">
      <c r="A38" s="26" t="s">
        <v>292</v>
      </c>
      <c r="B38" s="21" t="s">
        <v>293</v>
      </c>
      <c r="C38" s="21" t="s">
        <v>55</v>
      </c>
      <c r="D38" s="25">
        <v>12</v>
      </c>
      <c r="E38" s="21"/>
      <c r="F38" s="23"/>
    </row>
    <row r="39" spans="1:6" ht="17.25" thickBot="1">
      <c r="A39" s="26" t="s">
        <v>294</v>
      </c>
      <c r="B39" s="21" t="s">
        <v>295</v>
      </c>
      <c r="C39" s="21" t="s">
        <v>55</v>
      </c>
      <c r="D39" s="25">
        <v>8</v>
      </c>
      <c r="E39" s="21"/>
      <c r="F39" s="23"/>
    </row>
    <row r="40" spans="1:6" ht="17.25" thickBot="1">
      <c r="A40" s="26" t="s">
        <v>296</v>
      </c>
      <c r="B40" s="21" t="s">
        <v>297</v>
      </c>
      <c r="C40" s="21" t="s">
        <v>55</v>
      </c>
      <c r="D40" s="25">
        <v>20</v>
      </c>
      <c r="E40" s="21"/>
      <c r="F40" s="23"/>
    </row>
    <row r="41" spans="1:6" ht="17.25" thickBot="1">
      <c r="A41" s="26" t="s">
        <v>298</v>
      </c>
      <c r="B41" s="21" t="s">
        <v>299</v>
      </c>
      <c r="C41" s="21" t="s">
        <v>55</v>
      </c>
      <c r="D41" s="25">
        <v>40</v>
      </c>
      <c r="E41" s="21"/>
      <c r="F41" s="23"/>
    </row>
    <row r="42" spans="1:6" ht="17.25" thickBot="1">
      <c r="A42" s="26" t="s">
        <v>300</v>
      </c>
      <c r="B42" s="21" t="s">
        <v>301</v>
      </c>
      <c r="C42" s="21" t="s">
        <v>55</v>
      </c>
      <c r="D42" s="25">
        <v>2</v>
      </c>
      <c r="E42" s="21"/>
      <c r="F42" s="23"/>
    </row>
    <row r="43" spans="1:6" ht="17.25" thickBot="1">
      <c r="A43" s="26" t="s">
        <v>302</v>
      </c>
      <c r="B43" s="21" t="s">
        <v>303</v>
      </c>
      <c r="C43" s="21" t="s">
        <v>55</v>
      </c>
      <c r="D43" s="25">
        <v>2</v>
      </c>
      <c r="E43" s="23"/>
      <c r="F43" s="23"/>
    </row>
    <row r="44" spans="1:6" ht="17.25" thickBot="1">
      <c r="A44" s="26" t="s">
        <v>304</v>
      </c>
      <c r="B44" s="21" t="s">
        <v>305</v>
      </c>
      <c r="C44" s="21" t="s">
        <v>24</v>
      </c>
      <c r="D44" s="25">
        <v>1</v>
      </c>
      <c r="E44" s="23"/>
      <c r="F44" s="23"/>
    </row>
    <row r="45" spans="1:6" ht="17.25" thickBot="1">
      <c r="A45" s="26" t="s">
        <v>306</v>
      </c>
      <c r="B45" s="21" t="s">
        <v>276</v>
      </c>
      <c r="C45" s="21" t="s">
        <v>3</v>
      </c>
      <c r="D45" s="25">
        <v>1</v>
      </c>
      <c r="E45" s="23"/>
      <c r="F45" s="23"/>
    </row>
    <row r="46" spans="1:6" ht="15">
      <c r="A46" s="14"/>
    </row>
    <row r="47" spans="1:6" ht="16.5" thickBot="1">
      <c r="A47" s="16" t="s">
        <v>307</v>
      </c>
    </row>
    <row r="48" spans="1:6" ht="17.25" thickBot="1">
      <c r="A48" s="17" t="s">
        <v>0</v>
      </c>
      <c r="B48" s="18" t="s">
        <v>236</v>
      </c>
      <c r="C48" s="18" t="s">
        <v>237</v>
      </c>
      <c r="D48" s="19" t="s">
        <v>238</v>
      </c>
      <c r="E48" s="18" t="s">
        <v>239</v>
      </c>
      <c r="F48" s="18" t="s">
        <v>240</v>
      </c>
    </row>
    <row r="49" spans="1:6" ht="17.25" thickBot="1">
      <c r="A49" s="20"/>
      <c r="B49" s="21" t="s">
        <v>241</v>
      </c>
      <c r="C49" s="21" t="s">
        <v>242</v>
      </c>
      <c r="D49" s="21">
        <v>5</v>
      </c>
      <c r="E49" s="24"/>
      <c r="F49" s="24"/>
    </row>
    <row r="50" spans="1:6" ht="17.25" thickBot="1">
      <c r="A50" s="26" t="s">
        <v>308</v>
      </c>
      <c r="B50" s="21" t="s">
        <v>243</v>
      </c>
      <c r="C50" s="21" t="s">
        <v>242</v>
      </c>
      <c r="D50" s="21">
        <v>5</v>
      </c>
      <c r="E50" s="21"/>
      <c r="F50" s="23"/>
    </row>
    <row r="51" spans="1:6" ht="17.25" thickBot="1">
      <c r="A51" s="26" t="s">
        <v>309</v>
      </c>
      <c r="B51" s="21" t="s">
        <v>244</v>
      </c>
      <c r="C51" s="21" t="s">
        <v>242</v>
      </c>
      <c r="D51" s="21">
        <v>5</v>
      </c>
      <c r="E51" s="21"/>
      <c r="F51" s="23"/>
    </row>
    <row r="52" spans="1:6" ht="17.25" thickBot="1">
      <c r="A52" s="26" t="s">
        <v>310</v>
      </c>
      <c r="B52" s="21" t="s">
        <v>245</v>
      </c>
      <c r="C52" s="21" t="s">
        <v>242</v>
      </c>
      <c r="D52" s="21">
        <v>5</v>
      </c>
      <c r="E52" s="21"/>
      <c r="F52" s="23"/>
    </row>
    <row r="53" spans="1:6" ht="17.25" thickBot="1">
      <c r="A53" s="26" t="s">
        <v>311</v>
      </c>
      <c r="B53" s="21" t="s">
        <v>246</v>
      </c>
      <c r="C53" s="21" t="s">
        <v>242</v>
      </c>
      <c r="D53" s="21">
        <v>5</v>
      </c>
      <c r="E53" s="21"/>
      <c r="F53" s="23"/>
    </row>
    <row r="54" spans="1:6" ht="17.25" thickBot="1">
      <c r="A54" s="26" t="s">
        <v>312</v>
      </c>
      <c r="B54" s="21" t="s">
        <v>247</v>
      </c>
      <c r="C54" s="21" t="s">
        <v>242</v>
      </c>
      <c r="D54" s="21">
        <v>5</v>
      </c>
      <c r="E54" s="21"/>
      <c r="F54" s="23"/>
    </row>
    <row r="55" spans="1:6" ht="17.25" thickBot="1">
      <c r="A55" s="26" t="s">
        <v>313</v>
      </c>
      <c r="B55" s="21" t="s">
        <v>248</v>
      </c>
      <c r="C55" s="21" t="s">
        <v>242</v>
      </c>
      <c r="D55" s="21">
        <v>5</v>
      </c>
      <c r="E55" s="21"/>
      <c r="F55" s="23"/>
    </row>
    <row r="56" spans="1:6" ht="15">
      <c r="A56" s="14"/>
    </row>
    <row r="57" spans="1:6" ht="15.75">
      <c r="A57" s="27" t="s">
        <v>314</v>
      </c>
    </row>
    <row r="58" spans="1:6" ht="15">
      <c r="A58" s="15"/>
    </row>
    <row r="59" spans="1:6" ht="16.5" thickBot="1">
      <c r="A59" s="16" t="s">
        <v>315</v>
      </c>
    </row>
    <row r="60" spans="1:6" ht="17.25" thickBot="1">
      <c r="A60" s="17" t="s">
        <v>0</v>
      </c>
      <c r="B60" s="18" t="s">
        <v>236</v>
      </c>
      <c r="C60" s="18" t="s">
        <v>237</v>
      </c>
      <c r="D60" s="19" t="s">
        <v>238</v>
      </c>
      <c r="E60" s="18" t="s">
        <v>239</v>
      </c>
      <c r="F60" s="18" t="s">
        <v>240</v>
      </c>
    </row>
    <row r="61" spans="1:6" ht="17.25" thickBot="1">
      <c r="A61" s="20"/>
      <c r="B61" s="21" t="s">
        <v>316</v>
      </c>
      <c r="C61" s="25" t="s">
        <v>242</v>
      </c>
      <c r="D61" s="25">
        <v>5</v>
      </c>
      <c r="E61" s="24"/>
      <c r="F61" s="24"/>
    </row>
    <row r="62" spans="1:6" ht="17.25" thickBot="1">
      <c r="A62" s="26" t="s">
        <v>317</v>
      </c>
      <c r="B62" s="21" t="s">
        <v>318</v>
      </c>
      <c r="C62" s="21" t="s">
        <v>242</v>
      </c>
      <c r="D62" s="25">
        <v>8</v>
      </c>
      <c r="E62" s="23"/>
      <c r="F62" s="23"/>
    </row>
    <row r="63" spans="1:6" ht="17.25" thickBot="1">
      <c r="A63" s="26" t="s">
        <v>319</v>
      </c>
      <c r="B63" s="21" t="s">
        <v>320</v>
      </c>
      <c r="C63" s="21" t="s">
        <v>242</v>
      </c>
      <c r="D63" s="25">
        <v>8</v>
      </c>
      <c r="E63" s="23"/>
      <c r="F63" s="23"/>
    </row>
    <row r="64" spans="1:6" ht="15">
      <c r="A64" s="15"/>
    </row>
    <row r="65" spans="1:6" ht="16.5" thickBot="1">
      <c r="A65" s="16" t="s">
        <v>321</v>
      </c>
    </row>
    <row r="66" spans="1:6" ht="17.25" thickBot="1">
      <c r="A66" s="17" t="s">
        <v>0</v>
      </c>
      <c r="B66" s="18" t="s">
        <v>236</v>
      </c>
      <c r="C66" s="18" t="s">
        <v>237</v>
      </c>
      <c r="D66" s="19" t="s">
        <v>238</v>
      </c>
      <c r="E66" s="18" t="s">
        <v>239</v>
      </c>
      <c r="F66" s="18" t="s">
        <v>240</v>
      </c>
    </row>
    <row r="67" spans="1:6" ht="17.25" thickBot="1">
      <c r="A67" s="20"/>
      <c r="B67" s="21" t="s">
        <v>322</v>
      </c>
      <c r="C67" s="25" t="s">
        <v>323</v>
      </c>
      <c r="D67" s="25">
        <v>1</v>
      </c>
      <c r="E67" s="24"/>
      <c r="F67" s="24"/>
    </row>
    <row r="68" spans="1:6" ht="15">
      <c r="A68" s="14"/>
    </row>
    <row r="69" spans="1:6" ht="22.5">
      <c r="A69" s="28"/>
    </row>
  </sheetData>
  <customSheetViews>
    <customSheetView guid="{CDF92ED6-EDFB-4BB0-ACE7-81B895B8669C}" topLeftCell="A25">
      <selection activeCell="B26" sqref="B26"/>
      <pageMargins left="0.7" right="0.7" top="0.75" bottom="0.75" header="0.3" footer="0.3"/>
      <pageSetup paperSize="9" orientation="portrait" horizontalDpi="4294967295" verticalDpi="4294967295" r:id="rId1"/>
    </customSheetView>
    <customSheetView guid="{437051D5-7A3D-4C86-A548-5BF5EE6C989B}" topLeftCell="A25">
      <selection activeCell="B26" sqref="B26"/>
      <pageMargins left="0.7" right="0.7" top="0.75" bottom="0.75" header="0.3" footer="0.3"/>
      <pageSetup paperSize="9" orientation="portrait" horizontalDpi="4294967295" verticalDpi="4294967295" r:id="rId2"/>
    </customSheetView>
    <customSheetView guid="{7E80FBDC-0520-4531-863D-BD60E3BA3725}" showPageBreaks="1" topLeftCell="A25">
      <selection activeCell="B26" sqref="B26"/>
      <pageMargins left="0.7" right="0.7" top="0.75" bottom="0.75" header="0.3" footer="0.3"/>
      <pageSetup paperSize="9" orientation="portrait" horizontalDpi="4294967295" verticalDpi="4294967295" r:id="rId3"/>
    </customSheetView>
  </customSheetViews>
  <pageMargins left="0.7" right="0.7" top="0.75" bottom="0.75" header="0.3" footer="0.3"/>
  <pageSetup paperSize="9" orientation="portrait" horizontalDpi="4294967295" verticalDpi="4294967295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10</vt:i4>
      </vt:variant>
    </vt:vector>
  </HeadingPairs>
  <TitlesOfParts>
    <vt:vector size="13" baseType="lpstr">
      <vt:lpstr>DPGF bât,BLOC TECH &amp; TWR BISSAU</vt:lpstr>
      <vt:lpstr>BORDEREAUX DES PRIX FORFETAIRES</vt:lpstr>
      <vt:lpstr>Feuil1</vt:lpstr>
      <vt:lpstr>Feuil1!_Toc343076189</vt:lpstr>
      <vt:lpstr>'DPGF bât,BLOC TECH &amp; TWR BISSAU'!_Toc440969615</vt:lpstr>
      <vt:lpstr>'DPGF bât,BLOC TECH &amp; TWR BISSAU'!_Toc440969640</vt:lpstr>
      <vt:lpstr>'DPGF bât,BLOC TECH &amp; TWR BISSAU'!_Toc440969649</vt:lpstr>
      <vt:lpstr>'DPGF bât,BLOC TECH &amp; TWR BISSAU'!_Toc440969683</vt:lpstr>
      <vt:lpstr>'DPGF bât,BLOC TECH &amp; TWR BISSAU'!_Toc440969684</vt:lpstr>
      <vt:lpstr>Feuil1!_Toc440978287</vt:lpstr>
      <vt:lpstr>'BORDEREAUX DES PRIX FORFETAIRES'!Impression_des_titres</vt:lpstr>
      <vt:lpstr>'DPGF bât,BLOC TECH &amp; TWR BISSAU'!Impression_des_titres</vt:lpstr>
      <vt:lpstr>'DPGF bât,BLOC TECH &amp; TWR BISSAU'!Zone_d_impression</vt:lpstr>
    </vt:vector>
  </TitlesOfParts>
  <Company>ASECNA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DIRECTION GENERALE</dc:creator>
  <cp:lastModifiedBy>DIOP Semou</cp:lastModifiedBy>
  <cp:lastPrinted>2022-03-07T13:30:45Z</cp:lastPrinted>
  <dcterms:created xsi:type="dcterms:W3CDTF">1998-11-27T18:45:29Z</dcterms:created>
  <dcterms:modified xsi:type="dcterms:W3CDTF">2022-03-07T13:34:20Z</dcterms:modified>
</cp:coreProperties>
</file>